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90" windowHeight="8595" tabRatio="938"/>
  </bookViews>
  <sheets>
    <sheet name="Sociální služba 1" sheetId="15" r:id="rId1"/>
    <sheet name="Sociální služba 2" sheetId="14" r:id="rId2"/>
    <sheet name="Sociální služba 3" sheetId="10" r:id="rId3"/>
    <sheet name="Další aktivity SOUHRNNĚ" sheetId="12" r:id="rId4"/>
    <sheet name="Žádost v ISKP" sheetId="13" r:id="rId5"/>
  </sheets>
  <definedNames>
    <definedName name="_xlnm.Print_Area" localSheetId="0">'Sociální služba 1'!$A$3:$J$147</definedName>
    <definedName name="_xlnm.Print_Area" localSheetId="1">'Sociální služba 2'!$A$3:$J$147</definedName>
  </definedNames>
  <calcPr calcId="125725"/>
</workbook>
</file>

<file path=xl/calcChain.xml><?xml version="1.0" encoding="utf-8"?>
<calcChain xmlns="http://schemas.openxmlformats.org/spreadsheetml/2006/main">
  <c r="C14" i="15"/>
  <c r="D145" i="10" l="1"/>
  <c r="D145" i="14"/>
  <c r="D145" i="15"/>
  <c r="E43" l="1"/>
  <c r="F36"/>
  <c r="E36"/>
  <c r="E35" s="1"/>
  <c r="D137" i="14" l="1"/>
  <c r="D106" i="15"/>
  <c r="D105"/>
  <c r="D102"/>
  <c r="D101"/>
  <c r="D100"/>
  <c r="D99"/>
  <c r="G91" i="10" l="1"/>
  <c r="G90"/>
  <c r="G89"/>
  <c r="G88" s="1"/>
  <c r="F88"/>
  <c r="E88"/>
  <c r="D88"/>
  <c r="G87"/>
  <c r="G86"/>
  <c r="G85"/>
  <c r="G84"/>
  <c r="G83"/>
  <c r="G82"/>
  <c r="F81"/>
  <c r="E81"/>
  <c r="D81"/>
  <c r="F80"/>
  <c r="G76"/>
  <c r="G75"/>
  <c r="G74"/>
  <c r="F73"/>
  <c r="E73"/>
  <c r="D73"/>
  <c r="G72"/>
  <c r="G71"/>
  <c r="G70"/>
  <c r="G69"/>
  <c r="G68"/>
  <c r="G67"/>
  <c r="F66"/>
  <c r="E66"/>
  <c r="E65" s="1"/>
  <c r="D66"/>
  <c r="F65"/>
  <c r="G61"/>
  <c r="G60"/>
  <c r="G59"/>
  <c r="G58" s="1"/>
  <c r="F58"/>
  <c r="E58"/>
  <c r="D58"/>
  <c r="G57"/>
  <c r="G56"/>
  <c r="G55"/>
  <c r="G54"/>
  <c r="G53"/>
  <c r="G52"/>
  <c r="G51" s="1"/>
  <c r="F51"/>
  <c r="F50" s="1"/>
  <c r="E51"/>
  <c r="E50" s="1"/>
  <c r="D51"/>
  <c r="D50" s="1"/>
  <c r="G46"/>
  <c r="G45"/>
  <c r="G44"/>
  <c r="F43"/>
  <c r="E43"/>
  <c r="D43"/>
  <c r="D35" s="1"/>
  <c r="G42"/>
  <c r="G41"/>
  <c r="G40"/>
  <c r="G39"/>
  <c r="G36" s="1"/>
  <c r="G38"/>
  <c r="G37"/>
  <c r="F36"/>
  <c r="E36"/>
  <c r="D36"/>
  <c r="E35"/>
  <c r="G91" i="14"/>
  <c r="G90"/>
  <c r="G89"/>
  <c r="F88"/>
  <c r="E88"/>
  <c r="D88"/>
  <c r="G87"/>
  <c r="G86"/>
  <c r="G85"/>
  <c r="G84"/>
  <c r="G83"/>
  <c r="G82"/>
  <c r="G81"/>
  <c r="F81"/>
  <c r="E81"/>
  <c r="D81"/>
  <c r="D80" s="1"/>
  <c r="F80"/>
  <c r="G76"/>
  <c r="G75"/>
  <c r="G74"/>
  <c r="F73"/>
  <c r="E73"/>
  <c r="D73"/>
  <c r="G72"/>
  <c r="G71"/>
  <c r="G70"/>
  <c r="G69"/>
  <c r="G68"/>
  <c r="G67"/>
  <c r="F66"/>
  <c r="F65" s="1"/>
  <c r="E66"/>
  <c r="E65" s="1"/>
  <c r="D66"/>
  <c r="D65" s="1"/>
  <c r="G61"/>
  <c r="G60"/>
  <c r="G59"/>
  <c r="F58"/>
  <c r="E58"/>
  <c r="D58"/>
  <c r="G57"/>
  <c r="G56"/>
  <c r="G55"/>
  <c r="G54"/>
  <c r="G53"/>
  <c r="G52"/>
  <c r="F51"/>
  <c r="E51"/>
  <c r="D51"/>
  <c r="D50" s="1"/>
  <c r="G46"/>
  <c r="G45"/>
  <c r="G44"/>
  <c r="F43"/>
  <c r="E43"/>
  <c r="D43"/>
  <c r="G42"/>
  <c r="G41"/>
  <c r="G40"/>
  <c r="G39"/>
  <c r="G38"/>
  <c r="G37"/>
  <c r="G36" s="1"/>
  <c r="F36"/>
  <c r="E36"/>
  <c r="D36"/>
  <c r="E35"/>
  <c r="G91" i="15"/>
  <c r="G90"/>
  <c r="G89"/>
  <c r="F88"/>
  <c r="E88"/>
  <c r="D88"/>
  <c r="G87"/>
  <c r="G86"/>
  <c r="G85"/>
  <c r="G84"/>
  <c r="G83"/>
  <c r="G82"/>
  <c r="F81"/>
  <c r="E81"/>
  <c r="D81"/>
  <c r="G76"/>
  <c r="G75"/>
  <c r="G74"/>
  <c r="F73"/>
  <c r="E73"/>
  <c r="D73"/>
  <c r="G72"/>
  <c r="G71"/>
  <c r="G70"/>
  <c r="G69"/>
  <c r="G68"/>
  <c r="G67"/>
  <c r="F66"/>
  <c r="F65" s="1"/>
  <c r="E66"/>
  <c r="D66"/>
  <c r="G61"/>
  <c r="G60"/>
  <c r="G59"/>
  <c r="F58"/>
  <c r="E58"/>
  <c r="D58"/>
  <c r="G57"/>
  <c r="G56"/>
  <c r="G55"/>
  <c r="G54"/>
  <c r="G53"/>
  <c r="G52"/>
  <c r="F51"/>
  <c r="F50" s="1"/>
  <c r="E51"/>
  <c r="D51"/>
  <c r="D35" i="14" l="1"/>
  <c r="G88"/>
  <c r="F35" i="10"/>
  <c r="D80"/>
  <c r="G51" i="14"/>
  <c r="E80" i="10"/>
  <c r="G81"/>
  <c r="G80" s="1"/>
  <c r="G73"/>
  <c r="D65"/>
  <c r="G66"/>
  <c r="G50"/>
  <c r="G43"/>
  <c r="G35" s="1"/>
  <c r="G66" i="15"/>
  <c r="F80"/>
  <c r="G88"/>
  <c r="F35" i="14"/>
  <c r="G43"/>
  <c r="G35" s="1"/>
  <c r="E50"/>
  <c r="F50"/>
  <c r="G58"/>
  <c r="G50" s="1"/>
  <c r="G66"/>
  <c r="G73"/>
  <c r="E80"/>
  <c r="G80"/>
  <c r="D50" i="15"/>
  <c r="G51"/>
  <c r="G58"/>
  <c r="G81"/>
  <c r="D80"/>
  <c r="E80"/>
  <c r="D65"/>
  <c r="E65"/>
  <c r="G73"/>
  <c r="G65" s="1"/>
  <c r="E50"/>
  <c r="H98"/>
  <c r="H118" i="10"/>
  <c r="H116"/>
  <c r="H109"/>
  <c r="H104"/>
  <c r="H103" s="1"/>
  <c r="H98"/>
  <c r="D99"/>
  <c r="D100"/>
  <c r="D101"/>
  <c r="D102"/>
  <c r="D105"/>
  <c r="D106"/>
  <c r="D107"/>
  <c r="D108"/>
  <c r="D110"/>
  <c r="D111"/>
  <c r="D112"/>
  <c r="D113"/>
  <c r="D114"/>
  <c r="D115"/>
  <c r="D117"/>
  <c r="D119"/>
  <c r="D120"/>
  <c r="D121"/>
  <c r="D122"/>
  <c r="D131"/>
  <c r="D132"/>
  <c r="D133"/>
  <c r="D134"/>
  <c r="D135"/>
  <c r="D136"/>
  <c r="D137"/>
  <c r="D130"/>
  <c r="H138"/>
  <c r="D131" i="14"/>
  <c r="D132"/>
  <c r="D133"/>
  <c r="D134"/>
  <c r="D135"/>
  <c r="D136"/>
  <c r="D130"/>
  <c r="H138"/>
  <c r="H118"/>
  <c r="H116"/>
  <c r="H109"/>
  <c r="H104"/>
  <c r="H103" s="1"/>
  <c r="H98"/>
  <c r="D99"/>
  <c r="D100"/>
  <c r="D101"/>
  <c r="D102"/>
  <c r="D105"/>
  <c r="D106"/>
  <c r="D107"/>
  <c r="D108"/>
  <c r="D110"/>
  <c r="D111"/>
  <c r="D112"/>
  <c r="D113"/>
  <c r="D114"/>
  <c r="D115"/>
  <c r="D117"/>
  <c r="D119"/>
  <c r="D120"/>
  <c r="D121"/>
  <c r="D122"/>
  <c r="D131" i="15"/>
  <c r="D132"/>
  <c r="D133"/>
  <c r="D134"/>
  <c r="D135"/>
  <c r="D136"/>
  <c r="D137"/>
  <c r="D130"/>
  <c r="H138"/>
  <c r="H118"/>
  <c r="H116"/>
  <c r="H109"/>
  <c r="H104"/>
  <c r="H103" s="1"/>
  <c r="D107"/>
  <c r="D108"/>
  <c r="D110"/>
  <c r="D111"/>
  <c r="D112"/>
  <c r="D113"/>
  <c r="D114"/>
  <c r="D115"/>
  <c r="D117"/>
  <c r="D119"/>
  <c r="D120"/>
  <c r="D121"/>
  <c r="D122"/>
  <c r="G65" i="10" l="1"/>
  <c r="G50" i="15"/>
  <c r="G80"/>
  <c r="G65" i="14"/>
  <c r="H123" i="10"/>
  <c r="H124" s="1"/>
  <c r="H123" i="14"/>
  <c r="H124" s="1"/>
  <c r="H123" i="15"/>
  <c r="H124" s="1"/>
  <c r="H125" s="1"/>
  <c r="H139" s="1"/>
  <c r="H140" s="1"/>
  <c r="H141" s="1"/>
  <c r="H125" i="10" l="1"/>
  <c r="H125" i="14"/>
  <c r="B7" i="12"/>
  <c r="C142" i="14"/>
  <c r="H139" s="1"/>
  <c r="C142" i="10"/>
  <c r="H139" s="1"/>
  <c r="F19" i="13"/>
  <c r="F12"/>
  <c r="B6" i="12"/>
  <c r="E19" i="13"/>
  <c r="D19"/>
  <c r="B19"/>
  <c r="C19"/>
  <c r="G138" i="15"/>
  <c r="F138"/>
  <c r="E138"/>
  <c r="G118"/>
  <c r="F118"/>
  <c r="E118"/>
  <c r="G116"/>
  <c r="F116"/>
  <c r="E116"/>
  <c r="G109"/>
  <c r="F109"/>
  <c r="E109"/>
  <c r="D109" s="1"/>
  <c r="G104"/>
  <c r="G103" s="1"/>
  <c r="F104"/>
  <c r="E104"/>
  <c r="F103"/>
  <c r="G98"/>
  <c r="F98"/>
  <c r="E98"/>
  <c r="G46"/>
  <c r="G45"/>
  <c r="G44"/>
  <c r="F43"/>
  <c r="D43"/>
  <c r="G42"/>
  <c r="G41"/>
  <c r="G40"/>
  <c r="G39"/>
  <c r="G38"/>
  <c r="G37"/>
  <c r="F35"/>
  <c r="D36"/>
  <c r="G138" i="14"/>
  <c r="F138"/>
  <c r="E138"/>
  <c r="G118"/>
  <c r="F118"/>
  <c r="E118"/>
  <c r="G116"/>
  <c r="F116"/>
  <c r="E116"/>
  <c r="G109"/>
  <c r="F109"/>
  <c r="E109"/>
  <c r="G104"/>
  <c r="G103" s="1"/>
  <c r="F104"/>
  <c r="F103" s="1"/>
  <c r="E104"/>
  <c r="E103"/>
  <c r="G98"/>
  <c r="F98"/>
  <c r="E98"/>
  <c r="C14"/>
  <c r="D104" i="15" l="1"/>
  <c r="D116"/>
  <c r="G43"/>
  <c r="D98"/>
  <c r="D138" i="14"/>
  <c r="B8" i="12"/>
  <c r="F17" i="13" s="1"/>
  <c r="F18" s="1"/>
  <c r="D118" i="14"/>
  <c r="D109"/>
  <c r="D118" i="15"/>
  <c r="D138"/>
  <c r="H140" i="10"/>
  <c r="H141" s="1"/>
  <c r="D103" i="14"/>
  <c r="E123"/>
  <c r="E124" s="1"/>
  <c r="E125" s="1"/>
  <c r="D98"/>
  <c r="G123"/>
  <c r="G124" s="1"/>
  <c r="G125" s="1"/>
  <c r="D104"/>
  <c r="D116"/>
  <c r="F123"/>
  <c r="F124" s="1"/>
  <c r="F125" s="1"/>
  <c r="H140"/>
  <c r="H141" s="1"/>
  <c r="F123" i="15"/>
  <c r="F124" s="1"/>
  <c r="F125" s="1"/>
  <c r="E103"/>
  <c r="D103" s="1"/>
  <c r="G123"/>
  <c r="G124" s="1"/>
  <c r="G125" s="1"/>
  <c r="G36"/>
  <c r="G35" s="1"/>
  <c r="B9" i="12"/>
  <c r="D123" i="14" l="1"/>
  <c r="D124" s="1"/>
  <c r="D125" s="1"/>
  <c r="E123" i="15"/>
  <c r="D123" s="1"/>
  <c r="G139"/>
  <c r="G140" s="1"/>
  <c r="G141" s="1"/>
  <c r="F139"/>
  <c r="F140" s="1"/>
  <c r="F141" s="1"/>
  <c r="E139" i="14"/>
  <c r="F139"/>
  <c r="F140" s="1"/>
  <c r="F141" s="1"/>
  <c r="G139"/>
  <c r="G140" s="1"/>
  <c r="G141" s="1"/>
  <c r="D124" i="15" l="1"/>
  <c r="D125" s="1"/>
  <c r="D139" i="14"/>
  <c r="D140" s="1"/>
  <c r="D141" s="1"/>
  <c r="D21" i="13" s="1"/>
  <c r="E124" i="15"/>
  <c r="E125" s="1"/>
  <c r="E139" s="1"/>
  <c r="D139" s="1"/>
  <c r="D140" s="1"/>
  <c r="J139" i="14"/>
  <c r="E140"/>
  <c r="J140" s="1"/>
  <c r="D141" i="15" l="1"/>
  <c r="J139"/>
  <c r="E140"/>
  <c r="J140" s="1"/>
  <c r="E141" i="14"/>
  <c r="J141" s="1"/>
  <c r="B14" i="13"/>
  <c r="B9"/>
  <c r="B10"/>
  <c r="C21" l="1"/>
  <c r="E141" i="15"/>
  <c r="J141" s="1"/>
  <c r="G138" i="10"/>
  <c r="F138"/>
  <c r="E138"/>
  <c r="G118"/>
  <c r="F118"/>
  <c r="E118"/>
  <c r="G116"/>
  <c r="F116"/>
  <c r="E116"/>
  <c r="G109"/>
  <c r="F109"/>
  <c r="E109"/>
  <c r="G104"/>
  <c r="G103" s="1"/>
  <c r="F104"/>
  <c r="F103" s="1"/>
  <c r="E104"/>
  <c r="G98"/>
  <c r="F98"/>
  <c r="E98"/>
  <c r="D138" l="1"/>
  <c r="D118"/>
  <c r="F123"/>
  <c r="F124" s="1"/>
  <c r="F125" s="1"/>
  <c r="F139" s="1"/>
  <c r="D109"/>
  <c r="D98"/>
  <c r="D104"/>
  <c r="D116"/>
  <c r="G123"/>
  <c r="G124" s="1"/>
  <c r="G125" s="1"/>
  <c r="G139" s="1"/>
  <c r="E103"/>
  <c r="D103" s="1"/>
  <c r="F140" l="1"/>
  <c r="F141" s="1"/>
  <c r="G140"/>
  <c r="G141" s="1"/>
  <c r="E123"/>
  <c r="C17" i="13"/>
  <c r="C18" s="1"/>
  <c r="D123" i="10" l="1"/>
  <c r="D124" s="1"/>
  <c r="D125" s="1"/>
  <c r="E124"/>
  <c r="E125" s="1"/>
  <c r="E139" s="1"/>
  <c r="D139" s="1"/>
  <c r="C12" i="13"/>
  <c r="C14" i="10"/>
  <c r="D140" l="1"/>
  <c r="D141" s="1"/>
  <c r="E21" i="13" s="1"/>
  <c r="B21" s="1"/>
  <c r="J139" i="10"/>
  <c r="E140"/>
  <c r="J140" s="1"/>
  <c r="C13" i="13"/>
  <c r="F13"/>
  <c r="F15" s="1"/>
  <c r="E141" i="10" l="1"/>
  <c r="J141" s="1"/>
  <c r="C15" i="13"/>
  <c r="C11"/>
  <c r="C16"/>
  <c r="F11"/>
  <c r="F8" s="1"/>
  <c r="F16"/>
  <c r="D17"/>
  <c r="E17"/>
  <c r="E18" l="1"/>
  <c r="E12" s="1"/>
  <c r="G21"/>
  <c r="C8"/>
  <c r="B17"/>
  <c r="D18"/>
  <c r="D12" s="1"/>
  <c r="E13" l="1"/>
  <c r="E11" s="1"/>
  <c r="E8" s="1"/>
  <c r="D13"/>
  <c r="D15" s="1"/>
  <c r="B18"/>
  <c r="B12"/>
  <c r="D16" l="1"/>
  <c r="E16"/>
  <c r="E15"/>
  <c r="B15" s="1"/>
  <c r="B13"/>
  <c r="D11"/>
  <c r="B16" l="1"/>
  <c r="D8"/>
  <c r="B8" s="1"/>
  <c r="B11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<sst xmlns="http://schemas.openxmlformats.org/spreadsheetml/2006/main" count="643" uniqueCount="146">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</sst>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>
  <fonts count="26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3" fontId="4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/>
    </xf>
    <xf numFmtId="9" fontId="10" fillId="0" borderId="0" xfId="0" applyNumberFormat="1" applyFont="1"/>
    <xf numFmtId="9" fontId="4" fillId="0" borderId="0" xfId="0" applyNumberFormat="1" applyFont="1"/>
    <xf numFmtId="0" fontId="4" fillId="0" borderId="0" xfId="0" applyFont="1" applyFill="1"/>
    <xf numFmtId="0" fontId="4" fillId="0" borderId="0" xfId="0" applyFont="1" applyBorder="1"/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/>
    <xf numFmtId="3" fontId="6" fillId="0" borderId="0" xfId="0" applyNumberFormat="1" applyFont="1" applyFill="1" applyBorder="1"/>
    <xf numFmtId="3" fontId="4" fillId="0" borderId="0" xfId="0" applyNumberFormat="1" applyFont="1" applyFill="1" applyBorder="1"/>
    <xf numFmtId="9" fontId="0" fillId="0" borderId="0" xfId="0" applyNumberFormat="1"/>
    <xf numFmtId="0" fontId="0" fillId="0" borderId="0" xfId="0" applyFill="1"/>
    <xf numFmtId="3" fontId="0" fillId="0" borderId="0" xfId="0" applyNumberFormat="1"/>
    <xf numFmtId="0" fontId="0" fillId="0" borderId="0" xfId="0" applyBorder="1"/>
    <xf numFmtId="0" fontId="3" fillId="0" borderId="0" xfId="0" applyFont="1" applyAlignment="1">
      <alignment horizontal="left"/>
    </xf>
    <xf numFmtId="3" fontId="16" fillId="0" borderId="0" xfId="0" applyNumberFormat="1" applyFont="1"/>
    <xf numFmtId="3" fontId="4" fillId="2" borderId="3" xfId="0" applyNumberFormat="1" applyFont="1" applyFill="1" applyBorder="1"/>
    <xf numFmtId="0" fontId="14" fillId="0" borderId="0" xfId="0" applyFont="1" applyFill="1"/>
    <xf numFmtId="3" fontId="0" fillId="0" borderId="0" xfId="0" applyNumberFormat="1" applyFill="1"/>
    <xf numFmtId="0" fontId="17" fillId="0" borderId="0" xfId="0" applyFont="1"/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17" fillId="4" borderId="0" xfId="0" applyFont="1" applyFill="1"/>
    <xf numFmtId="0" fontId="17" fillId="0" borderId="0" xfId="0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Fill="1"/>
    <xf numFmtId="0" fontId="18" fillId="0" borderId="0" xfId="0" applyFont="1" applyFill="1" applyBorder="1"/>
    <xf numFmtId="9" fontId="6" fillId="2" borderId="4" xfId="0" applyNumberFormat="1" applyFont="1" applyFill="1" applyBorder="1"/>
    <xf numFmtId="0" fontId="6" fillId="2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7" fillId="0" borderId="0" xfId="0" applyFont="1" applyFill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2" borderId="13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3" fillId="2" borderId="20" xfId="0" applyFont="1" applyFill="1" applyBorder="1"/>
    <xf numFmtId="0" fontId="23" fillId="2" borderId="14" xfId="0" applyFont="1" applyFill="1" applyBorder="1"/>
    <xf numFmtId="0" fontId="13" fillId="2" borderId="26" xfId="0" applyFont="1" applyFill="1" applyBorder="1"/>
    <xf numFmtId="0" fontId="13" fillId="4" borderId="15" xfId="0" applyFont="1" applyFill="1" applyBorder="1"/>
    <xf numFmtId="0" fontId="13" fillId="2" borderId="16" xfId="0" applyFont="1" applyFill="1" applyBorder="1"/>
    <xf numFmtId="0" fontId="23" fillId="2" borderId="16" xfId="0" applyFont="1" applyFill="1" applyBorder="1"/>
    <xf numFmtId="0" fontId="13" fillId="2" borderId="1" xfId="0" applyFont="1" applyFill="1" applyBorder="1"/>
    <xf numFmtId="0" fontId="13" fillId="4" borderId="17" xfId="0" applyFont="1" applyFill="1" applyBorder="1"/>
    <xf numFmtId="0" fontId="13" fillId="2" borderId="22" xfId="0" applyFont="1" applyFill="1" applyBorder="1"/>
    <xf numFmtId="0" fontId="24" fillId="2" borderId="16" xfId="0" applyFont="1" applyFill="1" applyBorder="1"/>
    <xf numFmtId="0" fontId="24" fillId="2" borderId="1" xfId="0" applyFont="1" applyFill="1" applyBorder="1"/>
    <xf numFmtId="0" fontId="24" fillId="4" borderId="17" xfId="0" applyFont="1" applyFill="1" applyBorder="1"/>
    <xf numFmtId="0" fontId="13" fillId="7" borderId="13" xfId="0" applyFont="1" applyFill="1" applyBorder="1"/>
    <xf numFmtId="0" fontId="13" fillId="2" borderId="13" xfId="0" applyFont="1" applyFill="1" applyBorder="1"/>
    <xf numFmtId="0" fontId="13" fillId="8" borderId="13" xfId="0" applyFont="1" applyFill="1" applyBorder="1"/>
    <xf numFmtId="0" fontId="13" fillId="2" borderId="24" xfId="0" applyFont="1" applyFill="1" applyBorder="1"/>
    <xf numFmtId="0" fontId="13" fillId="7" borderId="13" xfId="0" applyFont="1" applyFill="1" applyBorder="1" applyAlignment="1"/>
    <xf numFmtId="0" fontId="13" fillId="0" borderId="0" xfId="0" applyFont="1" applyFill="1" applyBorder="1" applyAlignment="1"/>
    <xf numFmtId="9" fontId="13" fillId="0" borderId="0" xfId="0" applyNumberFormat="1" applyFont="1" applyFill="1" applyBorder="1" applyAlignment="1">
      <alignment horizontal="right" indent="2"/>
    </xf>
    <xf numFmtId="9" fontId="24" fillId="0" borderId="0" xfId="0" applyNumberFormat="1" applyFont="1" applyFill="1" applyBorder="1"/>
    <xf numFmtId="0" fontId="3" fillId="5" borderId="13" xfId="0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indent="2"/>
    </xf>
    <xf numFmtId="9" fontId="3" fillId="7" borderId="12" xfId="0" applyNumberFormat="1" applyFont="1" applyFill="1" applyBorder="1" applyAlignment="1">
      <alignment horizontal="right" indent="2"/>
    </xf>
    <xf numFmtId="0" fontId="21" fillId="4" borderId="12" xfId="0" applyFont="1" applyFill="1" applyBorder="1" applyAlignment="1">
      <alignment vertical="center" wrapText="1"/>
    </xf>
    <xf numFmtId="4" fontId="3" fillId="7" borderId="12" xfId="0" applyNumberFormat="1" applyFont="1" applyFill="1" applyBorder="1" applyAlignment="1">
      <alignment horizontal="right" indent="2"/>
    </xf>
    <xf numFmtId="4" fontId="3" fillId="2" borderId="21" xfId="0" applyNumberFormat="1" applyFont="1" applyFill="1" applyBorder="1" applyAlignment="1">
      <alignment horizontal="right" indent="2"/>
    </xf>
    <xf numFmtId="4" fontId="3" fillId="2" borderId="23" xfId="0" applyNumberFormat="1" applyFont="1" applyFill="1" applyBorder="1" applyAlignment="1">
      <alignment horizontal="right" indent="2"/>
    </xf>
    <xf numFmtId="4" fontId="3" fillId="2" borderId="12" xfId="0" applyNumberFormat="1" applyFont="1" applyFill="1" applyBorder="1" applyAlignment="1">
      <alignment horizontal="right" indent="2"/>
    </xf>
    <xf numFmtId="4" fontId="3" fillId="2" borderId="17" xfId="0" applyNumberFormat="1" applyFont="1" applyFill="1" applyBorder="1" applyAlignment="1">
      <alignment horizontal="right" indent="2"/>
    </xf>
    <xf numFmtId="4" fontId="3" fillId="8" borderId="12" xfId="0" applyNumberFormat="1" applyFont="1" applyFill="1" applyBorder="1" applyAlignment="1">
      <alignment horizontal="right" indent="2"/>
    </xf>
    <xf numFmtId="4" fontId="3" fillId="2" borderId="25" xfId="0" applyNumberFormat="1" applyFont="1" applyFill="1" applyBorder="1" applyAlignment="1">
      <alignment horizontal="right" indent="2"/>
    </xf>
    <xf numFmtId="4" fontId="3" fillId="5" borderId="12" xfId="0" applyNumberFormat="1" applyFont="1" applyFill="1" applyBorder="1" applyAlignment="1">
      <alignment horizontal="right" vertical="center"/>
    </xf>
    <xf numFmtId="4" fontId="25" fillId="5" borderId="10" xfId="0" applyNumberFormat="1" applyFont="1" applyFill="1" applyBorder="1" applyAlignment="1">
      <alignment vertical="center"/>
    </xf>
    <xf numFmtId="4" fontId="25" fillId="5" borderId="11" xfId="0" applyNumberFormat="1" applyFont="1" applyFill="1" applyBorder="1" applyAlignment="1">
      <alignment vertical="center"/>
    </xf>
    <xf numFmtId="4" fontId="23" fillId="2" borderId="16" xfId="0" applyNumberFormat="1" applyFont="1" applyFill="1" applyBorder="1" applyAlignment="1">
      <alignment horizontal="left" indent="11"/>
    </xf>
    <xf numFmtId="4" fontId="23" fillId="2" borderId="1" xfId="0" applyNumberFormat="1" applyFont="1" applyFill="1" applyBorder="1" applyAlignment="1">
      <alignment horizontal="left" indent="11"/>
    </xf>
    <xf numFmtId="4" fontId="23" fillId="4" borderId="17" xfId="0" applyNumberFormat="1" applyFont="1" applyFill="1" applyBorder="1" applyAlignment="1">
      <alignment horizontal="left" indent="11"/>
    </xf>
    <xf numFmtId="9" fontId="23" fillId="2" borderId="18" xfId="0" applyNumberFormat="1" applyFont="1" applyFill="1" applyBorder="1" applyAlignment="1">
      <alignment horizontal="left" indent="11"/>
    </xf>
    <xf numFmtId="9" fontId="23" fillId="2" borderId="27" xfId="0" applyNumberFormat="1" applyFont="1" applyFill="1" applyBorder="1" applyAlignment="1">
      <alignment horizontal="left" indent="11"/>
    </xf>
    <xf numFmtId="9" fontId="23" fillId="4" borderId="19" xfId="0" applyNumberFormat="1" applyFont="1" applyFill="1" applyBorder="1" applyAlignment="1">
      <alignment horizontal="left" indent="11"/>
    </xf>
    <xf numFmtId="0" fontId="4" fillId="2" borderId="3" xfId="0" applyFont="1" applyFill="1" applyBorder="1" applyAlignment="1">
      <alignment horizontal="left" wrapText="1"/>
    </xf>
    <xf numFmtId="9" fontId="4" fillId="2" borderId="3" xfId="0" applyNumberFormat="1" applyFont="1" applyFill="1" applyBorder="1"/>
    <xf numFmtId="0" fontId="6" fillId="2" borderId="13" xfId="0" applyFont="1" applyFill="1" applyBorder="1"/>
    <xf numFmtId="2" fontId="4" fillId="2" borderId="4" xfId="1" applyNumberFormat="1" applyFont="1" applyFill="1" applyBorder="1"/>
    <xf numFmtId="4" fontId="4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 indent="3"/>
    </xf>
    <xf numFmtId="4" fontId="6" fillId="2" borderId="1" xfId="0" applyNumberFormat="1" applyFont="1" applyFill="1" applyBorder="1"/>
    <xf numFmtId="4" fontId="6" fillId="2" borderId="3" xfId="0" applyNumberFormat="1" applyFont="1" applyFill="1" applyBorder="1" applyAlignment="1">
      <alignment horizontal="right" indent="3"/>
    </xf>
    <xf numFmtId="4" fontId="6" fillId="2" borderId="3" xfId="0" applyNumberFormat="1" applyFont="1" applyFill="1" applyBorder="1"/>
    <xf numFmtId="4" fontId="6" fillId="6" borderId="11" xfId="0" applyNumberFormat="1" applyFont="1" applyFill="1" applyBorder="1" applyAlignment="1">
      <alignment horizontal="right" indent="3"/>
    </xf>
    <xf numFmtId="4" fontId="6" fillId="6" borderId="11" xfId="0" applyNumberFormat="1" applyFont="1" applyFill="1" applyBorder="1"/>
    <xf numFmtId="4" fontId="6" fillId="6" borderId="12" xfId="0" applyNumberFormat="1" applyFont="1" applyFill="1" applyBorder="1"/>
    <xf numFmtId="4" fontId="6" fillId="5" borderId="11" xfId="0" applyNumberFormat="1" applyFont="1" applyFill="1" applyBorder="1" applyAlignment="1">
      <alignment horizontal="right" indent="3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16" fillId="0" borderId="0" xfId="0" applyNumberFormat="1" applyFont="1"/>
    <xf numFmtId="4" fontId="6" fillId="2" borderId="7" xfId="0" applyNumberFormat="1" applyFont="1" applyFill="1" applyBorder="1" applyAlignment="1">
      <alignment horizontal="right" indent="3"/>
    </xf>
    <xf numFmtId="4" fontId="6" fillId="6" borderId="28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2" borderId="4" xfId="0" applyNumberFormat="1" applyFont="1" applyFill="1" applyBorder="1"/>
    <xf numFmtId="0" fontId="4" fillId="2" borderId="4" xfId="0" applyFont="1" applyFill="1" applyBorder="1"/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9" fontId="6" fillId="3" borderId="4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6" fillId="2" borderId="12" xfId="1" applyNumberFormat="1" applyFont="1" applyFill="1" applyBorder="1"/>
    <xf numFmtId="9" fontId="4" fillId="0" borderId="2" xfId="0" applyNumberFormat="1" applyFont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4" fontId="6" fillId="6" borderId="11" xfId="0" applyNumberFormat="1" applyFont="1" applyFill="1" applyBorder="1" applyAlignment="1">
      <alignment horizontal="right" vertical="center"/>
    </xf>
    <xf numFmtId="4" fontId="6" fillId="6" borderId="11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4" fontId="6" fillId="6" borderId="30" xfId="0" applyNumberFormat="1" applyFont="1" applyFill="1" applyBorder="1" applyAlignment="1">
      <alignment vertical="center"/>
    </xf>
    <xf numFmtId="0" fontId="8" fillId="0" borderId="0" xfId="0" applyFont="1" applyFill="1"/>
    <xf numFmtId="0" fontId="4" fillId="2" borderId="5" xfId="0" applyFont="1" applyFill="1" applyBorder="1" applyAlignment="1">
      <alignment horizontal="left" wrapText="1"/>
    </xf>
    <xf numFmtId="9" fontId="4" fillId="0" borderId="2" xfId="0" applyNumberFormat="1" applyFont="1" applyBorder="1" applyAlignment="1" applyProtection="1">
      <alignment horizontal="left"/>
    </xf>
    <xf numFmtId="9" fontId="4" fillId="0" borderId="33" xfId="0" applyNumberFormat="1" applyFont="1" applyBorder="1" applyAlignment="1" applyProtection="1">
      <alignment horizontal="left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4" fillId="2" borderId="5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4" borderId="1" xfId="0" applyFont="1" applyFill="1" applyBorder="1" applyAlignment="1" applyProtection="1">
      <alignment horizontal="left" vertical="center"/>
    </xf>
    <xf numFmtId="0" fontId="0" fillId="4" borderId="1" xfId="0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6" fillId="2" borderId="5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0" xfId="0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6" borderId="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5" borderId="9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0" fillId="4" borderId="5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0" fillId="0" borderId="11" xfId="0" applyBorder="1" applyAlignment="1"/>
  </cellXfs>
  <cellStyles count="2">
    <cellStyle name="normální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4"/>
  <sheetViews>
    <sheetView tabSelected="1" view="pageBreakPreview" zoomScale="60" zoomScaleNormal="80" workbookViewId="0">
      <selection activeCell="C142" sqref="C142"/>
    </sheetView>
  </sheetViews>
  <sheetFormatPr defaultColWidth="9.140625" defaultRowHeight="14.25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>
      <c r="A1" s="160"/>
      <c r="B1" s="160"/>
    </row>
    <row r="3" spans="1:6" ht="15.75">
      <c r="A3" s="60" t="s">
        <v>47</v>
      </c>
      <c r="B3" s="60"/>
      <c r="C3" s="60"/>
    </row>
    <row r="4" spans="1:6" ht="8.25" customHeight="1"/>
    <row r="5" spans="1:6" s="24" customFormat="1" ht="30" customHeight="1">
      <c r="A5" s="164" t="s">
        <v>42</v>
      </c>
      <c r="B5" s="165"/>
      <c r="C5" s="179"/>
      <c r="D5" s="179"/>
      <c r="E5" s="180"/>
      <c r="F5" s="180"/>
    </row>
    <row r="6" spans="1:6" s="24" customFormat="1" ht="30" customHeight="1">
      <c r="A6" s="164" t="s">
        <v>46</v>
      </c>
      <c r="B6" s="165"/>
      <c r="C6" s="179"/>
      <c r="D6" s="179"/>
      <c r="E6" s="180"/>
      <c r="F6" s="180"/>
    </row>
    <row r="7" spans="1:6" s="24" customFormat="1" ht="30" customHeight="1">
      <c r="A7" s="164" t="s">
        <v>43</v>
      </c>
      <c r="B7" s="165"/>
      <c r="C7" s="179"/>
      <c r="D7" s="179"/>
      <c r="E7" s="180"/>
      <c r="F7" s="180"/>
    </row>
    <row r="8" spans="1:6" s="24" customFormat="1" ht="30" customHeight="1">
      <c r="A8" s="164" t="s">
        <v>50</v>
      </c>
      <c r="B8" s="165"/>
      <c r="C8" s="179"/>
      <c r="D8" s="179"/>
      <c r="E8" s="180"/>
      <c r="F8" s="180"/>
    </row>
    <row r="9" spans="1:6" s="24" customFormat="1" ht="30" customHeight="1">
      <c r="A9" s="164" t="s">
        <v>44</v>
      </c>
      <c r="B9" s="165"/>
      <c r="C9" s="179"/>
      <c r="D9" s="179"/>
      <c r="E9" s="180"/>
      <c r="F9" s="180"/>
    </row>
    <row r="10" spans="1:6" s="24" customFormat="1" ht="30" customHeight="1">
      <c r="A10" s="164" t="s">
        <v>45</v>
      </c>
      <c r="B10" s="165"/>
      <c r="C10" s="179"/>
      <c r="D10" s="179"/>
      <c r="E10" s="180"/>
      <c r="F10" s="180"/>
    </row>
    <row r="11" spans="1:6" s="24" customFormat="1" ht="30" customHeight="1">
      <c r="A11" s="164" t="s">
        <v>89</v>
      </c>
      <c r="B11" s="165"/>
      <c r="C11" s="179"/>
      <c r="D11" s="179"/>
      <c r="E11" s="180"/>
      <c r="F11" s="180"/>
    </row>
    <row r="12" spans="1:6" s="24" customFormat="1" ht="30" customHeight="1">
      <c r="A12" s="164" t="s">
        <v>93</v>
      </c>
      <c r="B12" s="165"/>
      <c r="C12" s="179"/>
      <c r="D12" s="179"/>
      <c r="E12" s="180"/>
      <c r="F12" s="180"/>
    </row>
    <row r="13" spans="1:6" s="24" customFormat="1" ht="42.75" customHeight="1">
      <c r="A13" s="164" t="s">
        <v>90</v>
      </c>
      <c r="B13" s="165"/>
      <c r="C13" s="179"/>
      <c r="D13" s="179"/>
      <c r="E13" s="180"/>
      <c r="F13" s="180"/>
    </row>
    <row r="14" spans="1:6" s="24" customFormat="1" ht="30" customHeight="1">
      <c r="A14" s="164" t="s">
        <v>49</v>
      </c>
      <c r="B14" s="165"/>
      <c r="C14" s="177">
        <f>SUM(C15:C18)</f>
        <v>0</v>
      </c>
      <c r="D14" s="177"/>
      <c r="E14" s="178"/>
      <c r="F14" s="178"/>
    </row>
    <row r="15" spans="1:6" s="24" customFormat="1" ht="12.75">
      <c r="A15" s="164" t="s">
        <v>86</v>
      </c>
      <c r="B15" s="165"/>
      <c r="C15" s="179"/>
      <c r="D15" s="179"/>
      <c r="E15" s="180"/>
      <c r="F15" s="180"/>
    </row>
    <row r="16" spans="1:6" s="24" customFormat="1" ht="12.75">
      <c r="A16" s="164" t="s">
        <v>87</v>
      </c>
      <c r="B16" s="165"/>
      <c r="C16" s="179"/>
      <c r="D16" s="179"/>
      <c r="E16" s="180"/>
      <c r="F16" s="180"/>
    </row>
    <row r="17" spans="1:9" s="24" customFormat="1" ht="12.75">
      <c r="A17" s="164" t="s">
        <v>88</v>
      </c>
      <c r="B17" s="165"/>
      <c r="C17" s="179"/>
      <c r="D17" s="179"/>
      <c r="E17" s="180"/>
      <c r="F17" s="180"/>
    </row>
    <row r="18" spans="1:9" s="24" customFormat="1" ht="12.75">
      <c r="A18" s="164" t="s">
        <v>127</v>
      </c>
      <c r="B18" s="165"/>
      <c r="C18" s="179"/>
      <c r="D18" s="179"/>
      <c r="E18" s="180"/>
      <c r="F18" s="180"/>
    </row>
    <row r="19" spans="1:9" s="23" customFormat="1" ht="30" customHeight="1"/>
    <row r="20" spans="1:9" s="23" customFormat="1" ht="30" customHeight="1">
      <c r="A20" s="185" t="s">
        <v>91</v>
      </c>
      <c r="B20" s="186"/>
      <c r="C20" s="186"/>
      <c r="D20" s="186"/>
      <c r="E20" s="186"/>
      <c r="F20" s="186"/>
    </row>
    <row r="21" spans="1:9" s="23" customFormat="1" ht="19.5" customHeight="1">
      <c r="B21" s="25"/>
    </row>
    <row r="22" spans="1:9" s="24" customFormat="1" ht="57" customHeight="1">
      <c r="A22" s="193" t="s">
        <v>41</v>
      </c>
      <c r="B22" s="193"/>
      <c r="C22" s="191" t="s">
        <v>136</v>
      </c>
      <c r="D22" s="192"/>
      <c r="E22" s="193" t="s">
        <v>137</v>
      </c>
      <c r="F22" s="194"/>
    </row>
    <row r="23" spans="1:9" ht="12.75">
      <c r="A23" s="166" t="s">
        <v>86</v>
      </c>
      <c r="B23" s="167"/>
      <c r="C23" s="189"/>
      <c r="D23" s="190"/>
      <c r="E23" s="189"/>
      <c r="F23" s="190"/>
    </row>
    <row r="24" spans="1:9" ht="12.75">
      <c r="A24" s="166" t="s">
        <v>87</v>
      </c>
      <c r="B24" s="167"/>
      <c r="C24" s="189"/>
      <c r="D24" s="190"/>
      <c r="E24" s="189"/>
      <c r="F24" s="190"/>
    </row>
    <row r="25" spans="1:9" ht="12.75">
      <c r="A25" s="166" t="s">
        <v>88</v>
      </c>
      <c r="B25" s="167"/>
      <c r="C25" s="189"/>
      <c r="D25" s="190"/>
      <c r="E25" s="189"/>
      <c r="F25" s="190"/>
    </row>
    <row r="26" spans="1:9" ht="15" customHeight="1">
      <c r="A26" s="166" t="s">
        <v>127</v>
      </c>
      <c r="B26" s="167"/>
      <c r="C26" s="189"/>
      <c r="D26" s="190"/>
      <c r="E26" s="189"/>
      <c r="F26" s="190"/>
    </row>
    <row r="27" spans="1:9" hidden="1"/>
    <row r="28" spans="1:9" ht="35.25" customHeight="1">
      <c r="A28" s="183" t="s">
        <v>130</v>
      </c>
      <c r="B28" s="184"/>
      <c r="C28" s="184"/>
      <c r="D28" s="184"/>
      <c r="E28" s="184"/>
      <c r="F28" s="184"/>
    </row>
    <row r="31" spans="1:9" ht="15.75">
      <c r="A31" s="60" t="s">
        <v>48</v>
      </c>
      <c r="B31" s="39"/>
      <c r="G31" s="5"/>
      <c r="H31" s="5"/>
    </row>
    <row r="32" spans="1:9" ht="15">
      <c r="B32" s="17"/>
      <c r="C32" s="1"/>
      <c r="D32" s="1"/>
      <c r="E32" s="1"/>
      <c r="F32" s="1"/>
      <c r="G32" s="5"/>
      <c r="H32" s="5"/>
      <c r="I32" s="1"/>
    </row>
    <row r="33" spans="1:9" ht="15">
      <c r="A33" s="21" t="s">
        <v>86</v>
      </c>
      <c r="B33" s="21"/>
      <c r="G33" s="5"/>
      <c r="H33" s="5"/>
    </row>
    <row r="34" spans="1:9" ht="24.75" thickBot="1">
      <c r="A34" s="7" t="s">
        <v>15</v>
      </c>
      <c r="B34" s="187" t="s">
        <v>10</v>
      </c>
      <c r="C34" s="188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>
      <c r="A35" s="12">
        <v>1</v>
      </c>
      <c r="B35" s="187" t="s">
        <v>14</v>
      </c>
      <c r="C35" s="188"/>
      <c r="D35" s="149">
        <v>0</v>
      </c>
      <c r="E35" s="149">
        <f t="shared" ref="E35:F35" si="0">E36+E43</f>
        <v>0</v>
      </c>
      <c r="F35" s="149">
        <f t="shared" si="0"/>
        <v>0</v>
      </c>
      <c r="G35" s="150">
        <f>G36+G43</f>
        <v>0</v>
      </c>
      <c r="H35" s="33"/>
      <c r="I35" s="4"/>
    </row>
    <row r="36" spans="1:9" ht="13.5" thickBot="1">
      <c r="A36" s="14">
        <v>41275</v>
      </c>
      <c r="B36" s="187" t="s">
        <v>12</v>
      </c>
      <c r="C36" s="188"/>
      <c r="D36" s="151">
        <f>SUM(D37:D42)</f>
        <v>0</v>
      </c>
      <c r="E36" s="151">
        <f t="shared" ref="E36:F36" si="1">SUM(E37:E42)</f>
        <v>0</v>
      </c>
      <c r="F36" s="151">
        <f t="shared" si="1"/>
        <v>0</v>
      </c>
      <c r="G36" s="152">
        <f>SUM(G37:G42)</f>
        <v>0</v>
      </c>
      <c r="H36" s="62"/>
      <c r="I36" s="4"/>
    </row>
    <row r="37" spans="1:9" ht="12.75">
      <c r="A37" s="15" t="s">
        <v>16</v>
      </c>
      <c r="B37" s="181" t="s">
        <v>34</v>
      </c>
      <c r="C37" s="182"/>
      <c r="D37" s="142"/>
      <c r="E37" s="142"/>
      <c r="F37" s="142"/>
      <c r="G37" s="153">
        <f t="shared" ref="G37:G42" si="2">SUM(D37:F37)</f>
        <v>0</v>
      </c>
      <c r="H37" s="33"/>
    </row>
    <row r="38" spans="1:9" ht="12.75">
      <c r="A38" s="15" t="s">
        <v>17</v>
      </c>
      <c r="B38" s="181" t="s">
        <v>0</v>
      </c>
      <c r="C38" s="182"/>
      <c r="D38" s="142"/>
      <c r="E38" s="142"/>
      <c r="F38" s="142"/>
      <c r="G38" s="153">
        <f t="shared" si="2"/>
        <v>0</v>
      </c>
      <c r="H38" s="33"/>
    </row>
    <row r="39" spans="1:9" ht="12.75">
      <c r="A39" s="15" t="s">
        <v>18</v>
      </c>
      <c r="B39" s="181" t="s">
        <v>1</v>
      </c>
      <c r="C39" s="182"/>
      <c r="D39" s="142"/>
      <c r="E39" s="142"/>
      <c r="F39" s="142"/>
      <c r="G39" s="153">
        <f t="shared" si="2"/>
        <v>0</v>
      </c>
      <c r="H39" s="33"/>
    </row>
    <row r="40" spans="1:9" ht="12.75">
      <c r="A40" s="15" t="s">
        <v>19</v>
      </c>
      <c r="B40" s="181" t="s">
        <v>2</v>
      </c>
      <c r="C40" s="182"/>
      <c r="D40" s="142"/>
      <c r="E40" s="142"/>
      <c r="F40" s="142"/>
      <c r="G40" s="153">
        <f t="shared" si="2"/>
        <v>0</v>
      </c>
      <c r="H40" s="33"/>
    </row>
    <row r="41" spans="1:9" ht="12.75">
      <c r="A41" s="15" t="s">
        <v>20</v>
      </c>
      <c r="B41" s="181" t="s">
        <v>3</v>
      </c>
      <c r="C41" s="182"/>
      <c r="D41" s="142"/>
      <c r="E41" s="142"/>
      <c r="F41" s="142"/>
      <c r="G41" s="153">
        <f t="shared" si="2"/>
        <v>0</v>
      </c>
      <c r="H41" s="33"/>
    </row>
    <row r="42" spans="1:9" ht="13.5" thickBot="1">
      <c r="A42" s="15" t="s">
        <v>21</v>
      </c>
      <c r="B42" s="181" t="s">
        <v>11</v>
      </c>
      <c r="C42" s="182"/>
      <c r="D42" s="142"/>
      <c r="E42" s="142"/>
      <c r="F42" s="142"/>
      <c r="G42" s="153">
        <f t="shared" si="2"/>
        <v>0</v>
      </c>
      <c r="H42" s="33"/>
    </row>
    <row r="43" spans="1:9" ht="13.5" thickBot="1">
      <c r="A43" s="14">
        <v>41306</v>
      </c>
      <c r="B43" s="187" t="s">
        <v>13</v>
      </c>
      <c r="C43" s="195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50">
        <f>SUM(G44:G46)</f>
        <v>0</v>
      </c>
      <c r="H43" s="33"/>
      <c r="I43" s="4"/>
    </row>
    <row r="44" spans="1:9" ht="12.75">
      <c r="A44" s="16" t="s">
        <v>22</v>
      </c>
      <c r="B44" s="181" t="s">
        <v>8</v>
      </c>
      <c r="C44" s="182"/>
      <c r="D44" s="142"/>
      <c r="E44" s="142"/>
      <c r="F44" s="142"/>
      <c r="G44" s="153">
        <f>SUM(D44:F44)</f>
        <v>0</v>
      </c>
      <c r="H44" s="33"/>
    </row>
    <row r="45" spans="1:9" ht="12.75">
      <c r="A45" s="16" t="s">
        <v>23</v>
      </c>
      <c r="B45" s="181" t="s">
        <v>7</v>
      </c>
      <c r="C45" s="182"/>
      <c r="D45" s="142"/>
      <c r="E45" s="142"/>
      <c r="F45" s="142"/>
      <c r="G45" s="153">
        <f>SUM(D45:F45)</f>
        <v>0</v>
      </c>
      <c r="H45" s="33"/>
    </row>
    <row r="46" spans="1:9" ht="12.75">
      <c r="A46" s="16" t="s">
        <v>24</v>
      </c>
      <c r="B46" s="181" t="s">
        <v>6</v>
      </c>
      <c r="C46" s="182"/>
      <c r="D46" s="142"/>
      <c r="E46" s="142"/>
      <c r="F46" s="142"/>
      <c r="G46" s="153">
        <f>SUM(D46:F46)</f>
        <v>0</v>
      </c>
      <c r="H46" s="33"/>
    </row>
    <row r="47" spans="1:9" ht="15">
      <c r="B47" s="6"/>
      <c r="G47" s="5"/>
      <c r="H47" s="5"/>
    </row>
    <row r="48" spans="1:9" ht="15">
      <c r="A48" s="21" t="s">
        <v>87</v>
      </c>
      <c r="B48" s="21"/>
      <c r="G48" s="5"/>
      <c r="H48" s="5"/>
    </row>
    <row r="49" spans="1:9" ht="24.75" thickBot="1">
      <c r="A49" s="7" t="s">
        <v>15</v>
      </c>
      <c r="B49" s="187" t="s">
        <v>10</v>
      </c>
      <c r="C49" s="188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>
      <c r="A50" s="12">
        <v>1</v>
      </c>
      <c r="B50" s="187" t="s">
        <v>14</v>
      </c>
      <c r="C50" s="188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>
      <c r="A51" s="14">
        <v>41275</v>
      </c>
      <c r="B51" s="187" t="s">
        <v>12</v>
      </c>
      <c r="C51" s="188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>
      <c r="A52" s="15" t="s">
        <v>16</v>
      </c>
      <c r="B52" s="181" t="s">
        <v>34</v>
      </c>
      <c r="C52" s="182"/>
      <c r="D52" s="142"/>
      <c r="E52" s="142"/>
      <c r="F52" s="142"/>
      <c r="G52" s="140">
        <f t="shared" ref="G52:G57" si="6">SUM(D52:F52)</f>
        <v>0</v>
      </c>
      <c r="H52" s="33"/>
    </row>
    <row r="53" spans="1:9" ht="12.75">
      <c r="A53" s="15" t="s">
        <v>17</v>
      </c>
      <c r="B53" s="181" t="s">
        <v>0</v>
      </c>
      <c r="C53" s="182"/>
      <c r="D53" s="142"/>
      <c r="E53" s="142"/>
      <c r="F53" s="142"/>
      <c r="G53" s="140">
        <f t="shared" si="6"/>
        <v>0</v>
      </c>
      <c r="H53" s="33"/>
    </row>
    <row r="54" spans="1:9" ht="12.75">
      <c r="A54" s="15" t="s">
        <v>18</v>
      </c>
      <c r="B54" s="181" t="s">
        <v>1</v>
      </c>
      <c r="C54" s="182"/>
      <c r="D54" s="142"/>
      <c r="E54" s="142"/>
      <c r="F54" s="142"/>
      <c r="G54" s="140">
        <f t="shared" si="6"/>
        <v>0</v>
      </c>
      <c r="H54" s="33"/>
    </row>
    <row r="55" spans="1:9" ht="12.75">
      <c r="A55" s="15" t="s">
        <v>19</v>
      </c>
      <c r="B55" s="181" t="s">
        <v>2</v>
      </c>
      <c r="C55" s="182"/>
      <c r="D55" s="142"/>
      <c r="E55" s="142"/>
      <c r="F55" s="142"/>
      <c r="G55" s="140">
        <f t="shared" si="6"/>
        <v>0</v>
      </c>
      <c r="H55" s="33"/>
    </row>
    <row r="56" spans="1:9" ht="12.75">
      <c r="A56" s="15" t="s">
        <v>20</v>
      </c>
      <c r="B56" s="181" t="s">
        <v>3</v>
      </c>
      <c r="C56" s="182"/>
      <c r="D56" s="142"/>
      <c r="E56" s="142"/>
      <c r="F56" s="142"/>
      <c r="G56" s="140">
        <f t="shared" si="6"/>
        <v>0</v>
      </c>
      <c r="H56" s="33"/>
    </row>
    <row r="57" spans="1:9" ht="13.5" thickBot="1">
      <c r="A57" s="15" t="s">
        <v>21</v>
      </c>
      <c r="B57" s="181" t="s">
        <v>11</v>
      </c>
      <c r="C57" s="182"/>
      <c r="D57" s="142"/>
      <c r="E57" s="142"/>
      <c r="F57" s="142"/>
      <c r="G57" s="140">
        <f t="shared" si="6"/>
        <v>0</v>
      </c>
      <c r="H57" s="33"/>
    </row>
    <row r="58" spans="1:9" ht="13.5" thickBot="1">
      <c r="A58" s="14">
        <v>41306</v>
      </c>
      <c r="B58" s="187" t="s">
        <v>13</v>
      </c>
      <c r="C58" s="195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>
      <c r="A59" s="16" t="s">
        <v>22</v>
      </c>
      <c r="B59" s="181" t="s">
        <v>8</v>
      </c>
      <c r="C59" s="182"/>
      <c r="D59" s="142"/>
      <c r="E59" s="142"/>
      <c r="F59" s="142"/>
      <c r="G59" s="140">
        <f>SUM(D59:F59)</f>
        <v>0</v>
      </c>
      <c r="H59" s="33"/>
    </row>
    <row r="60" spans="1:9" ht="12.75">
      <c r="A60" s="16" t="s">
        <v>23</v>
      </c>
      <c r="B60" s="181" t="s">
        <v>7</v>
      </c>
      <c r="C60" s="182"/>
      <c r="D60" s="142"/>
      <c r="E60" s="142"/>
      <c r="F60" s="142"/>
      <c r="G60" s="140">
        <f>SUM(D60:F60)</f>
        <v>0</v>
      </c>
      <c r="H60" s="33"/>
    </row>
    <row r="61" spans="1:9" ht="12.75">
      <c r="A61" s="16" t="s">
        <v>24</v>
      </c>
      <c r="B61" s="181" t="s">
        <v>6</v>
      </c>
      <c r="C61" s="182"/>
      <c r="D61" s="142"/>
      <c r="E61" s="142"/>
      <c r="F61" s="142"/>
      <c r="G61" s="140">
        <f>SUM(D61:F61)</f>
        <v>0</v>
      </c>
      <c r="H61" s="33"/>
    </row>
    <row r="62" spans="1:9" ht="15">
      <c r="B62" s="6"/>
      <c r="G62" s="5"/>
      <c r="H62" s="5"/>
    </row>
    <row r="63" spans="1:9" ht="15">
      <c r="A63" s="21" t="s">
        <v>88</v>
      </c>
      <c r="B63" s="21"/>
      <c r="G63" s="5"/>
      <c r="H63" s="5"/>
    </row>
    <row r="64" spans="1:9" ht="24.75" thickBot="1">
      <c r="A64" s="7" t="s">
        <v>15</v>
      </c>
      <c r="B64" s="187" t="s">
        <v>10</v>
      </c>
      <c r="C64" s="188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>
      <c r="A65" s="12">
        <v>1</v>
      </c>
      <c r="B65" s="187" t="s">
        <v>14</v>
      </c>
      <c r="C65" s="188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>
      <c r="A66" s="14">
        <v>41275</v>
      </c>
      <c r="B66" s="187" t="s">
        <v>12</v>
      </c>
      <c r="C66" s="188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>
      <c r="A67" s="15" t="s">
        <v>16</v>
      </c>
      <c r="B67" s="181" t="s">
        <v>34</v>
      </c>
      <c r="C67" s="182"/>
      <c r="D67" s="142"/>
      <c r="E67" s="142"/>
      <c r="F67" s="142"/>
      <c r="G67" s="140">
        <f t="shared" ref="G67:G72" si="10">SUM(D67:F67)</f>
        <v>0</v>
      </c>
      <c r="H67" s="33"/>
    </row>
    <row r="68" spans="1:9" ht="12.75">
      <c r="A68" s="15" t="s">
        <v>17</v>
      </c>
      <c r="B68" s="181" t="s">
        <v>0</v>
      </c>
      <c r="C68" s="182"/>
      <c r="D68" s="142"/>
      <c r="E68" s="142"/>
      <c r="F68" s="142"/>
      <c r="G68" s="140">
        <f t="shared" si="10"/>
        <v>0</v>
      </c>
      <c r="H68" s="33"/>
    </row>
    <row r="69" spans="1:9" ht="12.75">
      <c r="A69" s="15" t="s">
        <v>18</v>
      </c>
      <c r="B69" s="181" t="s">
        <v>1</v>
      </c>
      <c r="C69" s="182"/>
      <c r="D69" s="142"/>
      <c r="E69" s="142"/>
      <c r="F69" s="142"/>
      <c r="G69" s="140">
        <f t="shared" si="10"/>
        <v>0</v>
      </c>
      <c r="H69" s="33"/>
    </row>
    <row r="70" spans="1:9" ht="12.75">
      <c r="A70" s="15" t="s">
        <v>19</v>
      </c>
      <c r="B70" s="181" t="s">
        <v>2</v>
      </c>
      <c r="C70" s="182"/>
      <c r="D70" s="142"/>
      <c r="E70" s="142"/>
      <c r="F70" s="142"/>
      <c r="G70" s="140">
        <f t="shared" si="10"/>
        <v>0</v>
      </c>
      <c r="H70" s="33"/>
    </row>
    <row r="71" spans="1:9" ht="12.75">
      <c r="A71" s="15" t="s">
        <v>20</v>
      </c>
      <c r="B71" s="181" t="s">
        <v>3</v>
      </c>
      <c r="C71" s="182"/>
      <c r="D71" s="142"/>
      <c r="E71" s="142"/>
      <c r="F71" s="142"/>
      <c r="G71" s="140">
        <f t="shared" si="10"/>
        <v>0</v>
      </c>
      <c r="H71" s="33"/>
    </row>
    <row r="72" spans="1:9" ht="13.5" thickBot="1">
      <c r="A72" s="15" t="s">
        <v>21</v>
      </c>
      <c r="B72" s="181" t="s">
        <v>11</v>
      </c>
      <c r="C72" s="182"/>
      <c r="D72" s="142"/>
      <c r="E72" s="142"/>
      <c r="F72" s="142"/>
      <c r="G72" s="140">
        <f t="shared" si="10"/>
        <v>0</v>
      </c>
      <c r="H72" s="33"/>
    </row>
    <row r="73" spans="1:9" ht="13.5" thickBot="1">
      <c r="A73" s="14">
        <v>41306</v>
      </c>
      <c r="B73" s="187" t="s">
        <v>13</v>
      </c>
      <c r="C73" s="195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>
      <c r="A74" s="16" t="s">
        <v>22</v>
      </c>
      <c r="B74" s="181" t="s">
        <v>8</v>
      </c>
      <c r="C74" s="182"/>
      <c r="D74" s="142"/>
      <c r="E74" s="142"/>
      <c r="F74" s="142"/>
      <c r="G74" s="140">
        <f>SUM(D74:F74)</f>
        <v>0</v>
      </c>
      <c r="H74" s="33"/>
    </row>
    <row r="75" spans="1:9" ht="12.75">
      <c r="A75" s="16" t="s">
        <v>23</v>
      </c>
      <c r="B75" s="181" t="s">
        <v>7</v>
      </c>
      <c r="C75" s="182"/>
      <c r="D75" s="142"/>
      <c r="E75" s="142"/>
      <c r="F75" s="142"/>
      <c r="G75" s="140">
        <f>SUM(D75:F75)</f>
        <v>0</v>
      </c>
      <c r="H75" s="33"/>
    </row>
    <row r="76" spans="1:9" ht="12.75">
      <c r="A76" s="16" t="s">
        <v>24</v>
      </c>
      <c r="B76" s="181" t="s">
        <v>6</v>
      </c>
      <c r="C76" s="182"/>
      <c r="D76" s="142"/>
      <c r="E76" s="142"/>
      <c r="F76" s="142"/>
      <c r="G76" s="140">
        <f>SUM(D76:F76)</f>
        <v>0</v>
      </c>
      <c r="H76" s="33"/>
    </row>
    <row r="77" spans="1:9" ht="15">
      <c r="B77" s="6"/>
      <c r="G77" s="5"/>
      <c r="H77" s="5"/>
    </row>
    <row r="78" spans="1:9" ht="15">
      <c r="A78" s="21" t="s">
        <v>127</v>
      </c>
      <c r="B78" s="21"/>
      <c r="G78" s="5"/>
      <c r="H78" s="5"/>
    </row>
    <row r="79" spans="1:9" ht="24.75" thickBot="1">
      <c r="A79" s="7" t="s">
        <v>15</v>
      </c>
      <c r="B79" s="187" t="s">
        <v>10</v>
      </c>
      <c r="C79" s="188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>
      <c r="A80" s="12">
        <v>1</v>
      </c>
      <c r="B80" s="187" t="s">
        <v>14</v>
      </c>
      <c r="C80" s="188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>
      <c r="A81" s="14">
        <v>41275</v>
      </c>
      <c r="B81" s="187" t="s">
        <v>12</v>
      </c>
      <c r="C81" s="188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>
      <c r="A82" s="15" t="s">
        <v>16</v>
      </c>
      <c r="B82" s="181" t="s">
        <v>34</v>
      </c>
      <c r="C82" s="182"/>
      <c r="D82" s="142"/>
      <c r="E82" s="142"/>
      <c r="F82" s="142"/>
      <c r="G82" s="140">
        <f t="shared" ref="G82:G87" si="14">SUM(D82:F82)</f>
        <v>0</v>
      </c>
      <c r="H82" s="33"/>
    </row>
    <row r="83" spans="1:9" ht="12.75">
      <c r="A83" s="15" t="s">
        <v>17</v>
      </c>
      <c r="B83" s="181" t="s">
        <v>0</v>
      </c>
      <c r="C83" s="182"/>
      <c r="D83" s="142"/>
      <c r="E83" s="142"/>
      <c r="F83" s="142"/>
      <c r="G83" s="140">
        <f t="shared" si="14"/>
        <v>0</v>
      </c>
      <c r="H83" s="33"/>
    </row>
    <row r="84" spans="1:9" ht="12.75">
      <c r="A84" s="15" t="s">
        <v>18</v>
      </c>
      <c r="B84" s="181" t="s">
        <v>1</v>
      </c>
      <c r="C84" s="182"/>
      <c r="D84" s="142"/>
      <c r="E84" s="142"/>
      <c r="F84" s="142"/>
      <c r="G84" s="140">
        <f t="shared" si="14"/>
        <v>0</v>
      </c>
      <c r="H84" s="33"/>
    </row>
    <row r="85" spans="1:9" ht="12.75">
      <c r="A85" s="15" t="s">
        <v>19</v>
      </c>
      <c r="B85" s="181" t="s">
        <v>2</v>
      </c>
      <c r="C85" s="182"/>
      <c r="D85" s="142"/>
      <c r="E85" s="142"/>
      <c r="F85" s="142"/>
      <c r="G85" s="140">
        <f t="shared" si="14"/>
        <v>0</v>
      </c>
      <c r="H85" s="33"/>
    </row>
    <row r="86" spans="1:9" ht="12.75">
      <c r="A86" s="15" t="s">
        <v>20</v>
      </c>
      <c r="B86" s="181" t="s">
        <v>3</v>
      </c>
      <c r="C86" s="182"/>
      <c r="D86" s="142"/>
      <c r="E86" s="142"/>
      <c r="F86" s="142"/>
      <c r="G86" s="140">
        <f t="shared" si="14"/>
        <v>0</v>
      </c>
      <c r="H86" s="33"/>
    </row>
    <row r="87" spans="1:9" ht="13.5" thickBot="1">
      <c r="A87" s="15" t="s">
        <v>21</v>
      </c>
      <c r="B87" s="181" t="s">
        <v>11</v>
      </c>
      <c r="C87" s="182"/>
      <c r="D87" s="142"/>
      <c r="E87" s="142"/>
      <c r="F87" s="142"/>
      <c r="G87" s="140">
        <f t="shared" si="14"/>
        <v>0</v>
      </c>
      <c r="H87" s="33"/>
    </row>
    <row r="88" spans="1:9" ht="13.5" thickBot="1">
      <c r="A88" s="14">
        <v>41306</v>
      </c>
      <c r="B88" s="187" t="s">
        <v>13</v>
      </c>
      <c r="C88" s="195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>
      <c r="A89" s="16" t="s">
        <v>22</v>
      </c>
      <c r="B89" s="181" t="s">
        <v>8</v>
      </c>
      <c r="C89" s="182"/>
      <c r="D89" s="142"/>
      <c r="E89" s="142"/>
      <c r="F89" s="142"/>
      <c r="G89" s="140">
        <f>SUM(D89:F89)</f>
        <v>0</v>
      </c>
      <c r="H89" s="33"/>
    </row>
    <row r="90" spans="1:9" ht="12.75">
      <c r="A90" s="16" t="s">
        <v>23</v>
      </c>
      <c r="B90" s="181" t="s">
        <v>7</v>
      </c>
      <c r="C90" s="182"/>
      <c r="D90" s="142"/>
      <c r="E90" s="142"/>
      <c r="F90" s="142"/>
      <c r="G90" s="140">
        <f>SUM(D90:F90)</f>
        <v>0</v>
      </c>
      <c r="H90" s="33"/>
    </row>
    <row r="91" spans="1:9" ht="12.75">
      <c r="A91" s="16" t="s">
        <v>24</v>
      </c>
      <c r="B91" s="181" t="s">
        <v>6</v>
      </c>
      <c r="C91" s="182"/>
      <c r="D91" s="142"/>
      <c r="E91" s="142"/>
      <c r="F91" s="142"/>
      <c r="G91" s="140">
        <f>SUM(D91:F91)</f>
        <v>0</v>
      </c>
      <c r="H91" s="33"/>
    </row>
    <row r="92" spans="1:9" ht="15">
      <c r="B92" s="3"/>
      <c r="C92" s="18"/>
    </row>
    <row r="93" spans="1:9" ht="15.75">
      <c r="A93" s="2" t="s">
        <v>35</v>
      </c>
      <c r="B93" s="2"/>
      <c r="C93" s="18"/>
    </row>
    <row r="94" spans="1:9" ht="15">
      <c r="B94" s="3"/>
      <c r="C94" s="18"/>
    </row>
    <row r="95" spans="1:9" ht="15">
      <c r="A95" s="18" t="s">
        <v>92</v>
      </c>
      <c r="B95" s="18"/>
    </row>
    <row r="96" spans="1:9" ht="15">
      <c r="B96" s="3"/>
      <c r="C96" s="18"/>
    </row>
    <row r="97" spans="1:10" ht="51">
      <c r="A97" s="196" t="s">
        <v>29</v>
      </c>
      <c r="B97" s="197"/>
      <c r="C97" s="167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>
      <c r="A98" s="198" t="s">
        <v>52</v>
      </c>
      <c r="B98" s="199"/>
      <c r="C98" s="200"/>
      <c r="D98" s="124">
        <f t="shared" ref="D98:D106" si="16">SUM(E98:H98)</f>
        <v>0</v>
      </c>
      <c r="E98" s="125">
        <f>SUM(E99:E102)</f>
        <v>0</v>
      </c>
      <c r="F98" s="125">
        <f t="shared" ref="F98:H98" si="17">SUM(F99:F102)</f>
        <v>0</v>
      </c>
      <c r="G98" s="125">
        <f t="shared" si="17"/>
        <v>0</v>
      </c>
      <c r="H98" s="125">
        <f t="shared" si="17"/>
        <v>0</v>
      </c>
      <c r="I98" s="13"/>
      <c r="J98" s="13"/>
    </row>
    <row r="99" spans="1:10" ht="12.75">
      <c r="A99" s="174" t="s">
        <v>51</v>
      </c>
      <c r="B99" s="175"/>
      <c r="C99" s="176"/>
      <c r="D99" s="124">
        <f t="shared" si="16"/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>
      <c r="A100" s="174" t="s">
        <v>26</v>
      </c>
      <c r="B100" s="175"/>
      <c r="C100" s="176"/>
      <c r="D100" s="124">
        <f t="shared" si="16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>
      <c r="A101" s="174" t="s">
        <v>27</v>
      </c>
      <c r="B101" s="175"/>
      <c r="C101" s="176"/>
      <c r="D101" s="124">
        <f t="shared" si="16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>
      <c r="A102" s="174" t="s">
        <v>28</v>
      </c>
      <c r="B102" s="175"/>
      <c r="C102" s="176"/>
      <c r="D102" s="124">
        <f t="shared" si="16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>
      <c r="A103" s="198" t="s">
        <v>57</v>
      </c>
      <c r="B103" s="199"/>
      <c r="C103" s="200"/>
      <c r="D103" s="124">
        <f t="shared" si="16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>
      <c r="A104" s="174" t="s">
        <v>58</v>
      </c>
      <c r="B104" s="175"/>
      <c r="C104" s="176"/>
      <c r="D104" s="124">
        <f t="shared" si="16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>
      <c r="A105" s="174" t="s">
        <v>59</v>
      </c>
      <c r="B105" s="175"/>
      <c r="C105" s="176"/>
      <c r="D105" s="124">
        <f t="shared" si="16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>
      <c r="A106" s="174" t="s">
        <v>60</v>
      </c>
      <c r="B106" s="175"/>
      <c r="C106" s="176"/>
      <c r="D106" s="124">
        <f t="shared" si="16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>
      <c r="A107" s="174" t="s">
        <v>76</v>
      </c>
      <c r="B107" s="175"/>
      <c r="C107" s="176"/>
      <c r="D107" s="124">
        <f t="shared" ref="D107:D122" si="20">SUM(E107:H107)</f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>
      <c r="A108" s="174" t="s">
        <v>64</v>
      </c>
      <c r="B108" s="175"/>
      <c r="C108" s="176"/>
      <c r="D108" s="124">
        <f t="shared" si="20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>
      <c r="A109" s="198" t="s">
        <v>56</v>
      </c>
      <c r="B109" s="199"/>
      <c r="C109" s="200"/>
      <c r="D109" s="124">
        <f>SUM(E109:H109)</f>
        <v>0</v>
      </c>
      <c r="E109" s="125">
        <f>SUM(E110:E115)</f>
        <v>0</v>
      </c>
      <c r="F109" s="125">
        <f t="shared" ref="F109:H109" si="21">SUM(F110:F115)</f>
        <v>0</v>
      </c>
      <c r="G109" s="125">
        <f t="shared" si="21"/>
        <v>0</v>
      </c>
      <c r="H109" s="125">
        <f t="shared" si="21"/>
        <v>0</v>
      </c>
      <c r="I109" s="13"/>
      <c r="J109" s="13"/>
    </row>
    <row r="110" spans="1:10" ht="12.75">
      <c r="A110" s="174" t="s">
        <v>67</v>
      </c>
      <c r="B110" s="175"/>
      <c r="C110" s="176"/>
      <c r="D110" s="124">
        <f t="shared" si="20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>
      <c r="A111" s="174" t="s">
        <v>68</v>
      </c>
      <c r="B111" s="175"/>
      <c r="C111" s="176"/>
      <c r="D111" s="124">
        <f t="shared" si="20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>
      <c r="A112" s="174" t="s">
        <v>69</v>
      </c>
      <c r="B112" s="175"/>
      <c r="C112" s="176"/>
      <c r="D112" s="124">
        <f t="shared" si="20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>
      <c r="A113" s="174" t="s">
        <v>70</v>
      </c>
      <c r="B113" s="175"/>
      <c r="C113" s="176"/>
      <c r="D113" s="124">
        <f t="shared" si="20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>
      <c r="A114" s="174" t="s">
        <v>71</v>
      </c>
      <c r="B114" s="175"/>
      <c r="C114" s="176"/>
      <c r="D114" s="124">
        <f t="shared" si="20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>
      <c r="A115" s="174" t="s">
        <v>72</v>
      </c>
      <c r="B115" s="175"/>
      <c r="C115" s="176"/>
      <c r="D115" s="124">
        <f t="shared" si="20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>
      <c r="A116" s="198" t="s">
        <v>61</v>
      </c>
      <c r="B116" s="199"/>
      <c r="C116" s="200"/>
      <c r="D116" s="124">
        <f t="shared" si="20"/>
        <v>0</v>
      </c>
      <c r="E116" s="125">
        <f>E117</f>
        <v>0</v>
      </c>
      <c r="F116" s="125">
        <f t="shared" ref="F116:H116" si="22">F117</f>
        <v>0</v>
      </c>
      <c r="G116" s="125">
        <f t="shared" si="22"/>
        <v>0</v>
      </c>
      <c r="H116" s="125">
        <f t="shared" si="22"/>
        <v>0</v>
      </c>
      <c r="I116" s="19"/>
      <c r="J116" s="19"/>
    </row>
    <row r="117" spans="1:10" ht="12.75">
      <c r="A117" s="174" t="s">
        <v>63</v>
      </c>
      <c r="B117" s="175"/>
      <c r="C117" s="176"/>
      <c r="D117" s="124">
        <f t="shared" si="20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>
      <c r="A118" s="198" t="s">
        <v>62</v>
      </c>
      <c r="B118" s="199"/>
      <c r="C118" s="200"/>
      <c r="D118" s="124">
        <f t="shared" si="20"/>
        <v>0</v>
      </c>
      <c r="E118" s="125">
        <f>SUM(E119:E122)</f>
        <v>0</v>
      </c>
      <c r="F118" s="125">
        <f t="shared" ref="F118:H118" si="23">SUM(F119:F122)</f>
        <v>0</v>
      </c>
      <c r="G118" s="125">
        <f t="shared" si="23"/>
        <v>0</v>
      </c>
      <c r="H118" s="125">
        <f t="shared" si="23"/>
        <v>0</v>
      </c>
      <c r="I118" s="19"/>
      <c r="J118" s="19"/>
    </row>
    <row r="119" spans="1:10" ht="12.75">
      <c r="A119" s="174" t="s">
        <v>73</v>
      </c>
      <c r="B119" s="175"/>
      <c r="C119" s="176"/>
      <c r="D119" s="124">
        <f t="shared" si="20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>
      <c r="A120" s="174" t="s">
        <v>140</v>
      </c>
      <c r="B120" s="175"/>
      <c r="C120" s="176"/>
      <c r="D120" s="124">
        <f t="shared" si="20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>
      <c r="A121" s="174" t="s">
        <v>74</v>
      </c>
      <c r="B121" s="175"/>
      <c r="C121" s="176"/>
      <c r="D121" s="124">
        <f t="shared" si="20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>
      <c r="A122" s="174" t="s">
        <v>75</v>
      </c>
      <c r="B122" s="175"/>
      <c r="C122" s="176"/>
      <c r="D122" s="124">
        <f t="shared" si="20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>
      <c r="A123" s="198" t="s">
        <v>66</v>
      </c>
      <c r="B123" s="199"/>
      <c r="C123" s="200"/>
      <c r="D123" s="126">
        <f>SUM(E123:H123)</f>
        <v>0</v>
      </c>
      <c r="E123" s="127">
        <f>E98+E103+E109+E116+E118</f>
        <v>0</v>
      </c>
      <c r="F123" s="127">
        <f t="shared" ref="F123:H123" si="24">F98+F103+F109+F116+F118</f>
        <v>0</v>
      </c>
      <c r="G123" s="127">
        <f t="shared" si="24"/>
        <v>0</v>
      </c>
      <c r="H123" s="127">
        <f t="shared" si="24"/>
        <v>0</v>
      </c>
      <c r="I123" s="41"/>
      <c r="J123" s="41"/>
    </row>
    <row r="124" spans="1:10" ht="13.5" thickBot="1">
      <c r="A124" s="59" t="s">
        <v>55</v>
      </c>
      <c r="B124" s="53"/>
      <c r="C124" s="148">
        <v>0.25</v>
      </c>
      <c r="D124" s="135">
        <f>D123*$C$124</f>
        <v>0</v>
      </c>
      <c r="E124" s="127">
        <f t="shared" ref="E124:H124" si="25">E123*$C$124</f>
        <v>0</v>
      </c>
      <c r="F124" s="127">
        <f t="shared" si="25"/>
        <v>0</v>
      </c>
      <c r="G124" s="127">
        <f t="shared" si="25"/>
        <v>0</v>
      </c>
      <c r="H124" s="127">
        <f t="shared" si="25"/>
        <v>0</v>
      </c>
      <c r="I124" s="13"/>
      <c r="J124" s="13"/>
    </row>
    <row r="125" spans="1:10" ht="13.5" thickBot="1">
      <c r="A125" s="203" t="s">
        <v>122</v>
      </c>
      <c r="B125" s="204"/>
      <c r="C125" s="205"/>
      <c r="D125" s="128">
        <f>SUM(D123:D124)</f>
        <v>0</v>
      </c>
      <c r="E125" s="129">
        <f>E123+E124</f>
        <v>0</v>
      </c>
      <c r="F125" s="129">
        <f>F123+F124</f>
        <v>0</v>
      </c>
      <c r="G125" s="136">
        <f>G123+G124</f>
        <v>0</v>
      </c>
      <c r="H125" s="130">
        <f>H123+H124</f>
        <v>0</v>
      </c>
      <c r="I125" s="33"/>
      <c r="J125" s="33"/>
    </row>
    <row r="126" spans="1:10" ht="12.75">
      <c r="B126" s="3"/>
    </row>
    <row r="127" spans="1:10" ht="15">
      <c r="A127" s="18" t="s">
        <v>37</v>
      </c>
      <c r="B127" s="18"/>
      <c r="D127" s="18"/>
    </row>
    <row r="128" spans="1:10" ht="12.75">
      <c r="B128" s="3"/>
      <c r="C128" s="4"/>
      <c r="D128" s="4"/>
    </row>
    <row r="129" spans="1:10" ht="51">
      <c r="A129" s="196" t="s">
        <v>53</v>
      </c>
      <c r="B129" s="197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>
      <c r="A130" s="174" t="s">
        <v>38</v>
      </c>
      <c r="B130" s="201"/>
      <c r="C130" s="202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>
      <c r="A131" s="174" t="s">
        <v>36</v>
      </c>
      <c r="B131" s="201"/>
      <c r="C131" s="202"/>
      <c r="D131" s="124">
        <f t="shared" ref="D131:D137" si="26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>
      <c r="A132" s="174" t="s">
        <v>54</v>
      </c>
      <c r="B132" s="201"/>
      <c r="C132" s="202"/>
      <c r="D132" s="124">
        <f t="shared" si="26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>
      <c r="A133" s="174" t="s">
        <v>31</v>
      </c>
      <c r="B133" s="201"/>
      <c r="C133" s="202"/>
      <c r="D133" s="124">
        <f t="shared" si="26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>
      <c r="A134" s="174" t="s">
        <v>40</v>
      </c>
      <c r="B134" s="201"/>
      <c r="C134" s="202"/>
      <c r="D134" s="124">
        <f t="shared" si="26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>
      <c r="A135" s="174" t="s">
        <v>30</v>
      </c>
      <c r="B135" s="201"/>
      <c r="C135" s="202"/>
      <c r="D135" s="124">
        <f t="shared" si="26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>
      <c r="A136" s="174" t="s">
        <v>32</v>
      </c>
      <c r="B136" s="201"/>
      <c r="C136" s="202"/>
      <c r="D136" s="124">
        <f t="shared" si="26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>
      <c r="A137" s="174" t="s">
        <v>39</v>
      </c>
      <c r="B137" s="201"/>
      <c r="C137" s="202"/>
      <c r="D137" s="124">
        <f t="shared" si="26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>
      <c r="A138" s="198" t="s">
        <v>111</v>
      </c>
      <c r="B138" s="206"/>
      <c r="C138" s="207"/>
      <c r="D138" s="124">
        <f>SUM(E138:H138)</f>
        <v>0</v>
      </c>
      <c r="E138" s="125">
        <f t="shared" ref="E138:H138" si="27">SUM(E130:E137)</f>
        <v>0</v>
      </c>
      <c r="F138" s="125">
        <f t="shared" si="27"/>
        <v>0</v>
      </c>
      <c r="G138" s="125">
        <f t="shared" si="27"/>
        <v>0</v>
      </c>
      <c r="H138" s="125">
        <f t="shared" si="27"/>
        <v>0</v>
      </c>
      <c r="I138" s="143"/>
      <c r="J138" s="134"/>
    </row>
    <row r="139" spans="1:10" ht="13.5" hidden="1" thickBot="1">
      <c r="A139" s="64" t="s">
        <v>121</v>
      </c>
      <c r="B139" s="64"/>
      <c r="C139" s="65"/>
      <c r="D139" s="126">
        <f>SUM(E139:H139)</f>
        <v>0</v>
      </c>
      <c r="E139" s="127">
        <f t="shared" ref="E139:H139" si="28">IF(E138&lt;=$C$142*E125,E125*$C$142-E138,0)</f>
        <v>0</v>
      </c>
      <c r="F139" s="127">
        <f t="shared" si="28"/>
        <v>0</v>
      </c>
      <c r="G139" s="127">
        <f t="shared" si="28"/>
        <v>0</v>
      </c>
      <c r="H139" s="127">
        <f t="shared" si="28"/>
        <v>0</v>
      </c>
      <c r="I139" s="143"/>
      <c r="J139" s="134">
        <f t="shared" ref="J139" si="29">SUM(E139:G139)</f>
        <v>0</v>
      </c>
    </row>
    <row r="140" spans="1:10" ht="27.75" customHeight="1" thickBot="1">
      <c r="A140" s="208" t="s">
        <v>131</v>
      </c>
      <c r="B140" s="209"/>
      <c r="C140" s="210"/>
      <c r="D140" s="154">
        <f>SUM(D138:D139)</f>
        <v>0</v>
      </c>
      <c r="E140" s="155">
        <f t="shared" ref="E140:H140" si="30">SUM(E138:E139)</f>
        <v>0</v>
      </c>
      <c r="F140" s="155">
        <f t="shared" si="30"/>
        <v>0</v>
      </c>
      <c r="G140" s="155">
        <f t="shared" si="30"/>
        <v>0</v>
      </c>
      <c r="H140" s="156">
        <f t="shared" si="30"/>
        <v>0</v>
      </c>
      <c r="I140" s="143"/>
      <c r="J140" s="134">
        <f>SUM(E140:H140)</f>
        <v>0</v>
      </c>
    </row>
    <row r="141" spans="1:10" ht="13.5" customHeight="1" thickBot="1">
      <c r="A141" s="211" t="s">
        <v>120</v>
      </c>
      <c r="B141" s="212"/>
      <c r="C141" s="213"/>
      <c r="D141" s="131">
        <f>SUM(D125-D140)</f>
        <v>0</v>
      </c>
      <c r="E141" s="132">
        <f t="shared" ref="E141:H141" si="31">SUM(E125-E140)</f>
        <v>0</v>
      </c>
      <c r="F141" s="132">
        <f t="shared" si="31"/>
        <v>0</v>
      </c>
      <c r="G141" s="132">
        <f t="shared" si="31"/>
        <v>0</v>
      </c>
      <c r="H141" s="133">
        <f t="shared" si="31"/>
        <v>0</v>
      </c>
      <c r="I141" s="143"/>
      <c r="J141" s="134">
        <f>SUM(E141:H141)</f>
        <v>0</v>
      </c>
    </row>
    <row r="142" spans="1:10" ht="39.75" customHeight="1">
      <c r="A142" s="214" t="s">
        <v>110</v>
      </c>
      <c r="B142" s="215"/>
      <c r="C142" s="145"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>
      <c r="A143" s="32"/>
      <c r="B143" s="123"/>
      <c r="C143" s="122"/>
      <c r="E143" s="34"/>
      <c r="F143" s="34"/>
      <c r="G143" s="34"/>
      <c r="H143" s="34"/>
      <c r="I143" s="32"/>
      <c r="J143" s="32"/>
    </row>
    <row r="144" spans="1:10" s="29" customFormat="1" ht="12.75">
      <c r="A144" s="168" t="s">
        <v>143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</row>
    <row r="145" spans="1:8" ht="18.75" customHeight="1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</row>
    <row r="146" spans="1:8" ht="12.75">
      <c r="B146" s="3"/>
    </row>
    <row r="147" spans="1:8" ht="12.75">
      <c r="A147" s="20" t="s">
        <v>85</v>
      </c>
      <c r="B147" s="20"/>
    </row>
    <row r="148" spans="1:8" ht="12.75">
      <c r="B148" s="3"/>
    </row>
    <row r="149" spans="1:8" ht="12.75">
      <c r="B149" s="3"/>
    </row>
    <row r="150" spans="1:8" ht="12.75" hidden="1">
      <c r="B150" s="28"/>
    </row>
    <row r="151" spans="1:8" hidden="1">
      <c r="B151" s="27">
        <v>0</v>
      </c>
    </row>
    <row r="152" spans="1:8" hidden="1">
      <c r="B152" s="27">
        <v>0.05</v>
      </c>
    </row>
    <row r="153" spans="1:8" hidden="1">
      <c r="B153" s="27">
        <v>0.15</v>
      </c>
    </row>
    <row r="154" spans="1:8" hidden="1"/>
  </sheetData>
  <sheetProtection sheet="1" objects="1" scenarios="1"/>
  <mergeCells count="139"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</mergeCells>
  <dataValidations count="1">
    <dataValidation type="list" allowBlank="1" showInputMessage="1" showErrorMessage="1" sqref="C142">
      <formula1>$B$151:$B$153</formula1>
    </dataValidation>
  </dataValidation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11 a - Údaje o sociální službě</oddHeader>
  </headerFooter>
  <rowBreaks count="1" manualBreakCount="1">
    <brk id="92" max="16383" man="1"/>
  </rowBreaks>
  <ignoredErrors>
    <ignoredError sqref="G73 G8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4"/>
  <sheetViews>
    <sheetView view="pageBreakPreview" topLeftCell="A127" zoomScale="60" zoomScaleNormal="80" workbookViewId="0">
      <selection activeCell="C14" sqref="C14:F14"/>
    </sheetView>
  </sheetViews>
  <sheetFormatPr defaultColWidth="9.140625" defaultRowHeight="14.25"/>
  <cols>
    <col min="1" max="1" width="9.140625" style="3"/>
    <col min="2" max="2" width="41.85546875" style="23" customWidth="1"/>
    <col min="3" max="3" width="14.57031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>
      <c r="A1" s="160"/>
      <c r="B1" s="160"/>
    </row>
    <row r="3" spans="1:6" ht="15.75">
      <c r="A3" s="60" t="s">
        <v>47</v>
      </c>
      <c r="B3" s="60"/>
      <c r="C3" s="60"/>
    </row>
    <row r="4" spans="1:6" ht="8.25" customHeight="1"/>
    <row r="5" spans="1:6" s="24" customFormat="1" ht="30" customHeight="1">
      <c r="A5" s="216" t="s">
        <v>42</v>
      </c>
      <c r="B5" s="188"/>
      <c r="C5" s="179"/>
      <c r="D5" s="179"/>
      <c r="E5" s="180"/>
      <c r="F5" s="180"/>
    </row>
    <row r="6" spans="1:6" s="24" customFormat="1" ht="30" customHeight="1">
      <c r="A6" s="216" t="s">
        <v>46</v>
      </c>
      <c r="B6" s="188"/>
      <c r="C6" s="179"/>
      <c r="D6" s="179"/>
      <c r="E6" s="180"/>
      <c r="F6" s="180"/>
    </row>
    <row r="7" spans="1:6" s="24" customFormat="1" ht="30" customHeight="1">
      <c r="A7" s="216" t="s">
        <v>43</v>
      </c>
      <c r="B7" s="188"/>
      <c r="C7" s="179"/>
      <c r="D7" s="179"/>
      <c r="E7" s="180"/>
      <c r="F7" s="180"/>
    </row>
    <row r="8" spans="1:6" s="24" customFormat="1" ht="30" customHeight="1">
      <c r="A8" s="216" t="s">
        <v>50</v>
      </c>
      <c r="B8" s="188"/>
      <c r="C8" s="179"/>
      <c r="D8" s="179"/>
      <c r="E8" s="180"/>
      <c r="F8" s="180"/>
    </row>
    <row r="9" spans="1:6" s="24" customFormat="1" ht="30" customHeight="1">
      <c r="A9" s="216" t="s">
        <v>44</v>
      </c>
      <c r="B9" s="188"/>
      <c r="C9" s="179"/>
      <c r="D9" s="179"/>
      <c r="E9" s="180"/>
      <c r="F9" s="180"/>
    </row>
    <row r="10" spans="1:6" s="24" customFormat="1" ht="30" customHeight="1">
      <c r="A10" s="216" t="s">
        <v>45</v>
      </c>
      <c r="B10" s="188"/>
      <c r="C10" s="179"/>
      <c r="D10" s="179"/>
      <c r="E10" s="180"/>
      <c r="F10" s="180"/>
    </row>
    <row r="11" spans="1:6" s="24" customFormat="1" ht="30" customHeight="1">
      <c r="A11" s="216" t="s">
        <v>89</v>
      </c>
      <c r="B11" s="188"/>
      <c r="C11" s="179"/>
      <c r="D11" s="179"/>
      <c r="E11" s="180"/>
      <c r="F11" s="180"/>
    </row>
    <row r="12" spans="1:6" s="24" customFormat="1" ht="30" customHeight="1">
      <c r="A12" s="216" t="s">
        <v>93</v>
      </c>
      <c r="B12" s="188"/>
      <c r="C12" s="179"/>
      <c r="D12" s="179"/>
      <c r="E12" s="180"/>
      <c r="F12" s="180"/>
    </row>
    <row r="13" spans="1:6" s="24" customFormat="1" ht="42.75" customHeight="1">
      <c r="A13" s="216" t="s">
        <v>90</v>
      </c>
      <c r="B13" s="188"/>
      <c r="C13" s="179"/>
      <c r="D13" s="179"/>
      <c r="E13" s="180"/>
      <c r="F13" s="180"/>
    </row>
    <row r="14" spans="1:6" s="24" customFormat="1" ht="30" customHeight="1">
      <c r="A14" s="216" t="s">
        <v>49</v>
      </c>
      <c r="B14" s="188"/>
      <c r="C14" s="177">
        <f>SUM(C15:C18)</f>
        <v>0</v>
      </c>
      <c r="D14" s="177"/>
      <c r="E14" s="178"/>
      <c r="F14" s="178"/>
    </row>
    <row r="15" spans="1:6" s="24" customFormat="1" ht="12.75">
      <c r="A15" s="216" t="s">
        <v>86</v>
      </c>
      <c r="B15" s="188"/>
      <c r="C15" s="179"/>
      <c r="D15" s="179"/>
      <c r="E15" s="180"/>
      <c r="F15" s="180"/>
    </row>
    <row r="16" spans="1:6" s="24" customFormat="1" ht="12.75">
      <c r="A16" s="216" t="s">
        <v>87</v>
      </c>
      <c r="B16" s="188"/>
      <c r="C16" s="179"/>
      <c r="D16" s="179"/>
      <c r="E16" s="180"/>
      <c r="F16" s="180"/>
    </row>
    <row r="17" spans="1:9" s="24" customFormat="1" ht="12.75">
      <c r="A17" s="216" t="s">
        <v>88</v>
      </c>
      <c r="B17" s="188"/>
      <c r="C17" s="179"/>
      <c r="D17" s="179"/>
      <c r="E17" s="180"/>
      <c r="F17" s="180"/>
    </row>
    <row r="18" spans="1:9" s="24" customFormat="1" ht="12.75">
      <c r="A18" s="216" t="s">
        <v>127</v>
      </c>
      <c r="B18" s="188"/>
      <c r="C18" s="179"/>
      <c r="D18" s="179"/>
      <c r="E18" s="180"/>
      <c r="F18" s="180"/>
    </row>
    <row r="19" spans="1:9" s="23" customFormat="1" ht="30" customHeight="1"/>
    <row r="20" spans="1:9" s="23" customFormat="1" ht="30" customHeight="1">
      <c r="A20" s="185" t="s">
        <v>91</v>
      </c>
      <c r="B20" s="186"/>
      <c r="C20" s="186"/>
      <c r="D20" s="186"/>
      <c r="E20" s="186"/>
      <c r="F20" s="186"/>
    </row>
    <row r="21" spans="1:9" s="23" customFormat="1" ht="19.5" customHeight="1">
      <c r="B21" s="25"/>
    </row>
    <row r="22" spans="1:9" s="24" customFormat="1" ht="57" customHeight="1">
      <c r="A22" s="193" t="s">
        <v>41</v>
      </c>
      <c r="B22" s="193"/>
      <c r="C22" s="191" t="s">
        <v>136</v>
      </c>
      <c r="D22" s="192"/>
      <c r="E22" s="193" t="s">
        <v>137</v>
      </c>
      <c r="F22" s="194"/>
    </row>
    <row r="23" spans="1:9" ht="12.75">
      <c r="A23" s="166" t="s">
        <v>86</v>
      </c>
      <c r="B23" s="167"/>
      <c r="C23" s="189"/>
      <c r="D23" s="190"/>
      <c r="E23" s="189"/>
      <c r="F23" s="190"/>
    </row>
    <row r="24" spans="1:9" ht="12.75">
      <c r="A24" s="166" t="s">
        <v>87</v>
      </c>
      <c r="B24" s="167"/>
      <c r="C24" s="189"/>
      <c r="D24" s="190"/>
      <c r="E24" s="189"/>
      <c r="F24" s="190"/>
    </row>
    <row r="25" spans="1:9" ht="12.75">
      <c r="A25" s="166" t="s">
        <v>88</v>
      </c>
      <c r="B25" s="167"/>
      <c r="C25" s="189"/>
      <c r="D25" s="190"/>
      <c r="E25" s="189"/>
      <c r="F25" s="190"/>
    </row>
    <row r="26" spans="1:9" ht="15" customHeight="1">
      <c r="A26" s="166" t="s">
        <v>127</v>
      </c>
      <c r="B26" s="167"/>
      <c r="C26" s="189"/>
      <c r="D26" s="190"/>
      <c r="E26" s="189"/>
      <c r="F26" s="190"/>
    </row>
    <row r="27" spans="1:9" hidden="1"/>
    <row r="28" spans="1:9" ht="35.25" customHeight="1">
      <c r="A28" s="183" t="s">
        <v>130</v>
      </c>
      <c r="B28" s="184"/>
      <c r="C28" s="184"/>
      <c r="D28" s="184"/>
      <c r="E28" s="184"/>
      <c r="F28" s="184"/>
    </row>
    <row r="31" spans="1:9" ht="15.75">
      <c r="A31" s="60" t="s">
        <v>48</v>
      </c>
      <c r="B31" s="39"/>
      <c r="G31" s="5"/>
      <c r="H31" s="5"/>
    </row>
    <row r="32" spans="1:9" ht="15">
      <c r="B32" s="17"/>
      <c r="C32" s="1"/>
      <c r="D32" s="1"/>
      <c r="E32" s="1"/>
      <c r="F32" s="1"/>
      <c r="G32" s="5"/>
      <c r="H32" s="5"/>
      <c r="I32" s="1"/>
    </row>
    <row r="33" spans="1:9" ht="15">
      <c r="A33" s="21" t="s">
        <v>86</v>
      </c>
      <c r="B33" s="21"/>
      <c r="G33" s="5"/>
      <c r="H33" s="5"/>
    </row>
    <row r="34" spans="1:9" ht="24.75" thickBot="1">
      <c r="A34" s="7" t="s">
        <v>15</v>
      </c>
      <c r="B34" s="187" t="s">
        <v>10</v>
      </c>
      <c r="C34" s="188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>
      <c r="A35" s="12">
        <v>1</v>
      </c>
      <c r="B35" s="187" t="s">
        <v>14</v>
      </c>
      <c r="C35" s="188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3.5" thickBot="1">
      <c r="A36" s="14">
        <v>41275</v>
      </c>
      <c r="B36" s="187" t="s">
        <v>12</v>
      </c>
      <c r="C36" s="188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ht="12.75">
      <c r="A37" s="15" t="s">
        <v>16</v>
      </c>
      <c r="B37" s="181" t="s">
        <v>34</v>
      </c>
      <c r="C37" s="182"/>
      <c r="D37" s="142"/>
      <c r="E37" s="142"/>
      <c r="F37" s="142"/>
      <c r="G37" s="140">
        <f t="shared" ref="G37:G42" si="2">SUM(D37:F37)</f>
        <v>0</v>
      </c>
      <c r="H37" s="33"/>
    </row>
    <row r="38" spans="1:9" ht="12.75">
      <c r="A38" s="15" t="s">
        <v>17</v>
      </c>
      <c r="B38" s="181" t="s">
        <v>0</v>
      </c>
      <c r="C38" s="182"/>
      <c r="D38" s="142"/>
      <c r="E38" s="142"/>
      <c r="F38" s="142"/>
      <c r="G38" s="140">
        <f t="shared" si="2"/>
        <v>0</v>
      </c>
      <c r="H38" s="33"/>
    </row>
    <row r="39" spans="1:9" ht="12.75">
      <c r="A39" s="15" t="s">
        <v>18</v>
      </c>
      <c r="B39" s="181" t="s">
        <v>1</v>
      </c>
      <c r="C39" s="182"/>
      <c r="D39" s="142"/>
      <c r="E39" s="142"/>
      <c r="F39" s="142"/>
      <c r="G39" s="140">
        <f t="shared" si="2"/>
        <v>0</v>
      </c>
      <c r="H39" s="33"/>
    </row>
    <row r="40" spans="1:9" ht="12.75">
      <c r="A40" s="15" t="s">
        <v>19</v>
      </c>
      <c r="B40" s="181" t="s">
        <v>2</v>
      </c>
      <c r="C40" s="182"/>
      <c r="D40" s="142"/>
      <c r="E40" s="142"/>
      <c r="F40" s="142"/>
      <c r="G40" s="140">
        <f t="shared" si="2"/>
        <v>0</v>
      </c>
      <c r="H40" s="33"/>
    </row>
    <row r="41" spans="1:9" ht="12.75">
      <c r="A41" s="15" t="s">
        <v>20</v>
      </c>
      <c r="B41" s="181" t="s">
        <v>3</v>
      </c>
      <c r="C41" s="182"/>
      <c r="D41" s="142"/>
      <c r="E41" s="142"/>
      <c r="F41" s="142"/>
      <c r="G41" s="140">
        <f t="shared" si="2"/>
        <v>0</v>
      </c>
      <c r="H41" s="33"/>
    </row>
    <row r="42" spans="1:9" ht="13.5" thickBot="1">
      <c r="A42" s="15" t="s">
        <v>21</v>
      </c>
      <c r="B42" s="181" t="s">
        <v>11</v>
      </c>
      <c r="C42" s="182"/>
      <c r="D42" s="142"/>
      <c r="E42" s="142"/>
      <c r="F42" s="142"/>
      <c r="G42" s="140">
        <f t="shared" si="2"/>
        <v>0</v>
      </c>
      <c r="H42" s="33"/>
    </row>
    <row r="43" spans="1:9" ht="13.5" thickBot="1">
      <c r="A43" s="14">
        <v>41306</v>
      </c>
      <c r="B43" s="187" t="s">
        <v>13</v>
      </c>
      <c r="C43" s="195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ht="12.75">
      <c r="A44" s="16" t="s">
        <v>22</v>
      </c>
      <c r="B44" s="181" t="s">
        <v>8</v>
      </c>
      <c r="C44" s="182"/>
      <c r="D44" s="142"/>
      <c r="E44" s="142"/>
      <c r="F44" s="142"/>
      <c r="G44" s="140">
        <f>SUM(D44:F44)</f>
        <v>0</v>
      </c>
      <c r="H44" s="33"/>
    </row>
    <row r="45" spans="1:9" ht="12.75">
      <c r="A45" s="16" t="s">
        <v>23</v>
      </c>
      <c r="B45" s="181" t="s">
        <v>7</v>
      </c>
      <c r="C45" s="182"/>
      <c r="D45" s="142"/>
      <c r="E45" s="142"/>
      <c r="F45" s="142"/>
      <c r="G45" s="140">
        <f>SUM(D45:F45)</f>
        <v>0</v>
      </c>
      <c r="H45" s="33"/>
    </row>
    <row r="46" spans="1:9" ht="12.75">
      <c r="A46" s="16" t="s">
        <v>24</v>
      </c>
      <c r="B46" s="181" t="s">
        <v>6</v>
      </c>
      <c r="C46" s="182"/>
      <c r="D46" s="142"/>
      <c r="E46" s="142"/>
      <c r="F46" s="142"/>
      <c r="G46" s="140">
        <f>SUM(D46:F46)</f>
        <v>0</v>
      </c>
      <c r="H46" s="33"/>
    </row>
    <row r="47" spans="1:9" ht="15">
      <c r="B47" s="6"/>
      <c r="G47" s="5"/>
      <c r="H47" s="63"/>
    </row>
    <row r="48" spans="1:9" ht="15">
      <c r="A48" s="21" t="s">
        <v>87</v>
      </c>
      <c r="B48" s="21"/>
      <c r="G48" s="5"/>
      <c r="H48" s="63"/>
    </row>
    <row r="49" spans="1:9" ht="24.75" thickBot="1">
      <c r="A49" s="7" t="s">
        <v>15</v>
      </c>
      <c r="B49" s="187" t="s">
        <v>10</v>
      </c>
      <c r="C49" s="188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>
      <c r="A50" s="12">
        <v>1</v>
      </c>
      <c r="B50" s="187" t="s">
        <v>14</v>
      </c>
      <c r="C50" s="188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>
      <c r="A51" s="14">
        <v>41275</v>
      </c>
      <c r="B51" s="187" t="s">
        <v>12</v>
      </c>
      <c r="C51" s="188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>
      <c r="A52" s="15" t="s">
        <v>16</v>
      </c>
      <c r="B52" s="181" t="s">
        <v>34</v>
      </c>
      <c r="C52" s="182"/>
      <c r="D52" s="142"/>
      <c r="E52" s="142"/>
      <c r="F52" s="142"/>
      <c r="G52" s="140">
        <f t="shared" ref="G52:G57" si="6">SUM(D52:F52)</f>
        <v>0</v>
      </c>
      <c r="H52" s="33"/>
    </row>
    <row r="53" spans="1:9" ht="12.75">
      <c r="A53" s="15" t="s">
        <v>17</v>
      </c>
      <c r="B53" s="181" t="s">
        <v>0</v>
      </c>
      <c r="C53" s="182"/>
      <c r="D53" s="142"/>
      <c r="E53" s="142"/>
      <c r="F53" s="142"/>
      <c r="G53" s="140">
        <f t="shared" si="6"/>
        <v>0</v>
      </c>
      <c r="H53" s="33"/>
    </row>
    <row r="54" spans="1:9" ht="12.75">
      <c r="A54" s="15" t="s">
        <v>18</v>
      </c>
      <c r="B54" s="181" t="s">
        <v>1</v>
      </c>
      <c r="C54" s="182"/>
      <c r="D54" s="142"/>
      <c r="E54" s="142"/>
      <c r="F54" s="142"/>
      <c r="G54" s="140">
        <f t="shared" si="6"/>
        <v>0</v>
      </c>
      <c r="H54" s="33"/>
    </row>
    <row r="55" spans="1:9" ht="12.75">
      <c r="A55" s="15" t="s">
        <v>19</v>
      </c>
      <c r="B55" s="181" t="s">
        <v>2</v>
      </c>
      <c r="C55" s="182"/>
      <c r="D55" s="142"/>
      <c r="E55" s="142"/>
      <c r="F55" s="142"/>
      <c r="G55" s="140">
        <f t="shared" si="6"/>
        <v>0</v>
      </c>
      <c r="H55" s="33"/>
    </row>
    <row r="56" spans="1:9" ht="12.75">
      <c r="A56" s="15" t="s">
        <v>20</v>
      </c>
      <c r="B56" s="181" t="s">
        <v>3</v>
      </c>
      <c r="C56" s="182"/>
      <c r="D56" s="142"/>
      <c r="E56" s="142"/>
      <c r="F56" s="142"/>
      <c r="G56" s="140">
        <f t="shared" si="6"/>
        <v>0</v>
      </c>
      <c r="H56" s="33"/>
    </row>
    <row r="57" spans="1:9" ht="13.5" thickBot="1">
      <c r="A57" s="15" t="s">
        <v>21</v>
      </c>
      <c r="B57" s="181" t="s">
        <v>11</v>
      </c>
      <c r="C57" s="182"/>
      <c r="D57" s="142"/>
      <c r="E57" s="142"/>
      <c r="F57" s="142"/>
      <c r="G57" s="140">
        <f t="shared" si="6"/>
        <v>0</v>
      </c>
      <c r="H57" s="33"/>
    </row>
    <row r="58" spans="1:9" ht="13.5" thickBot="1">
      <c r="A58" s="14">
        <v>41306</v>
      </c>
      <c r="B58" s="187" t="s">
        <v>13</v>
      </c>
      <c r="C58" s="195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>
      <c r="A59" s="16" t="s">
        <v>22</v>
      </c>
      <c r="B59" s="181" t="s">
        <v>8</v>
      </c>
      <c r="C59" s="182"/>
      <c r="D59" s="142"/>
      <c r="E59" s="142"/>
      <c r="F59" s="142"/>
      <c r="G59" s="140">
        <f>SUM(D59:F59)</f>
        <v>0</v>
      </c>
      <c r="H59" s="33"/>
    </row>
    <row r="60" spans="1:9" ht="12.75">
      <c r="A60" s="16" t="s">
        <v>23</v>
      </c>
      <c r="B60" s="181" t="s">
        <v>7</v>
      </c>
      <c r="C60" s="182"/>
      <c r="D60" s="142"/>
      <c r="E60" s="142"/>
      <c r="F60" s="142"/>
      <c r="G60" s="140">
        <f>SUM(D60:F60)</f>
        <v>0</v>
      </c>
      <c r="H60" s="33"/>
    </row>
    <row r="61" spans="1:9" ht="12.75">
      <c r="A61" s="16" t="s">
        <v>24</v>
      </c>
      <c r="B61" s="181" t="s">
        <v>6</v>
      </c>
      <c r="C61" s="182"/>
      <c r="D61" s="142"/>
      <c r="E61" s="142"/>
      <c r="F61" s="142"/>
      <c r="G61" s="140">
        <f>SUM(D61:F61)</f>
        <v>0</v>
      </c>
      <c r="H61" s="33"/>
    </row>
    <row r="62" spans="1:9" ht="15">
      <c r="B62" s="6"/>
      <c r="G62" s="5"/>
      <c r="H62" s="63"/>
    </row>
    <row r="63" spans="1:9" ht="15">
      <c r="A63" s="21" t="s">
        <v>88</v>
      </c>
      <c r="B63" s="21"/>
      <c r="G63" s="5"/>
      <c r="H63" s="63"/>
    </row>
    <row r="64" spans="1:9" ht="24.75" thickBot="1">
      <c r="A64" s="7" t="s">
        <v>15</v>
      </c>
      <c r="B64" s="187" t="s">
        <v>10</v>
      </c>
      <c r="C64" s="188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>
      <c r="A65" s="12">
        <v>1</v>
      </c>
      <c r="B65" s="187" t="s">
        <v>14</v>
      </c>
      <c r="C65" s="188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>
      <c r="A66" s="14">
        <v>41275</v>
      </c>
      <c r="B66" s="187" t="s">
        <v>12</v>
      </c>
      <c r="C66" s="188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>
      <c r="A67" s="15" t="s">
        <v>16</v>
      </c>
      <c r="B67" s="181" t="s">
        <v>34</v>
      </c>
      <c r="C67" s="182"/>
      <c r="D67" s="142"/>
      <c r="E67" s="142"/>
      <c r="F67" s="142"/>
      <c r="G67" s="140">
        <f t="shared" ref="G67:G72" si="10">SUM(D67:F67)</f>
        <v>0</v>
      </c>
      <c r="H67" s="33"/>
    </row>
    <row r="68" spans="1:9" ht="12.75">
      <c r="A68" s="15" t="s">
        <v>17</v>
      </c>
      <c r="B68" s="181" t="s">
        <v>0</v>
      </c>
      <c r="C68" s="182"/>
      <c r="D68" s="142"/>
      <c r="E68" s="142"/>
      <c r="F68" s="142"/>
      <c r="G68" s="140">
        <f t="shared" si="10"/>
        <v>0</v>
      </c>
      <c r="H68" s="33"/>
    </row>
    <row r="69" spans="1:9" ht="12.75">
      <c r="A69" s="15" t="s">
        <v>18</v>
      </c>
      <c r="B69" s="181" t="s">
        <v>1</v>
      </c>
      <c r="C69" s="182"/>
      <c r="D69" s="142"/>
      <c r="E69" s="142"/>
      <c r="F69" s="142"/>
      <c r="G69" s="140">
        <f t="shared" si="10"/>
        <v>0</v>
      </c>
      <c r="H69" s="33"/>
    </row>
    <row r="70" spans="1:9" ht="12.75">
      <c r="A70" s="15" t="s">
        <v>19</v>
      </c>
      <c r="B70" s="181" t="s">
        <v>2</v>
      </c>
      <c r="C70" s="182"/>
      <c r="D70" s="142"/>
      <c r="E70" s="142"/>
      <c r="F70" s="142"/>
      <c r="G70" s="140">
        <f t="shared" si="10"/>
        <v>0</v>
      </c>
      <c r="H70" s="33"/>
    </row>
    <row r="71" spans="1:9" ht="12.75">
      <c r="A71" s="15" t="s">
        <v>20</v>
      </c>
      <c r="B71" s="181" t="s">
        <v>3</v>
      </c>
      <c r="C71" s="182"/>
      <c r="D71" s="142"/>
      <c r="E71" s="142"/>
      <c r="F71" s="142"/>
      <c r="G71" s="140">
        <f t="shared" si="10"/>
        <v>0</v>
      </c>
      <c r="H71" s="33"/>
    </row>
    <row r="72" spans="1:9" ht="13.5" thickBot="1">
      <c r="A72" s="15" t="s">
        <v>21</v>
      </c>
      <c r="B72" s="181" t="s">
        <v>11</v>
      </c>
      <c r="C72" s="182"/>
      <c r="D72" s="142"/>
      <c r="E72" s="142"/>
      <c r="F72" s="142"/>
      <c r="G72" s="140">
        <f t="shared" si="10"/>
        <v>0</v>
      </c>
      <c r="H72" s="33"/>
    </row>
    <row r="73" spans="1:9" ht="13.5" thickBot="1">
      <c r="A73" s="14">
        <v>41306</v>
      </c>
      <c r="B73" s="187" t="s">
        <v>13</v>
      </c>
      <c r="C73" s="195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>
      <c r="A74" s="16" t="s">
        <v>22</v>
      </c>
      <c r="B74" s="181" t="s">
        <v>8</v>
      </c>
      <c r="C74" s="182"/>
      <c r="D74" s="142"/>
      <c r="E74" s="142"/>
      <c r="F74" s="142"/>
      <c r="G74" s="140">
        <f>SUM(D74:F74)</f>
        <v>0</v>
      </c>
      <c r="H74" s="33"/>
    </row>
    <row r="75" spans="1:9" ht="12.75">
      <c r="A75" s="16" t="s">
        <v>23</v>
      </c>
      <c r="B75" s="181" t="s">
        <v>7</v>
      </c>
      <c r="C75" s="182"/>
      <c r="D75" s="142"/>
      <c r="E75" s="142"/>
      <c r="F75" s="142"/>
      <c r="G75" s="140">
        <f>SUM(D75:F75)</f>
        <v>0</v>
      </c>
      <c r="H75" s="33"/>
    </row>
    <row r="76" spans="1:9" ht="12.75">
      <c r="A76" s="16" t="s">
        <v>24</v>
      </c>
      <c r="B76" s="181" t="s">
        <v>6</v>
      </c>
      <c r="C76" s="182"/>
      <c r="D76" s="142"/>
      <c r="E76" s="142"/>
      <c r="F76" s="142"/>
      <c r="G76" s="140">
        <f>SUM(D76:F76)</f>
        <v>0</v>
      </c>
      <c r="H76" s="33"/>
    </row>
    <row r="77" spans="1:9" ht="15">
      <c r="B77" s="6"/>
      <c r="G77" s="5"/>
      <c r="H77" s="5"/>
    </row>
    <row r="78" spans="1:9" ht="15">
      <c r="A78" s="21" t="s">
        <v>127</v>
      </c>
      <c r="B78" s="21"/>
      <c r="G78" s="5"/>
      <c r="H78" s="5"/>
    </row>
    <row r="79" spans="1:9" ht="24.75" thickBot="1">
      <c r="A79" s="7" t="s">
        <v>15</v>
      </c>
      <c r="B79" s="187" t="s">
        <v>10</v>
      </c>
      <c r="C79" s="188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>
      <c r="A80" s="12">
        <v>1</v>
      </c>
      <c r="B80" s="187" t="s">
        <v>14</v>
      </c>
      <c r="C80" s="188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>
      <c r="A81" s="14">
        <v>41275</v>
      </c>
      <c r="B81" s="187" t="s">
        <v>12</v>
      </c>
      <c r="C81" s="188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>
      <c r="A82" s="15" t="s">
        <v>16</v>
      </c>
      <c r="B82" s="181" t="s">
        <v>34</v>
      </c>
      <c r="C82" s="182"/>
      <c r="D82" s="142"/>
      <c r="E82" s="142"/>
      <c r="F82" s="142"/>
      <c r="G82" s="140">
        <f t="shared" ref="G82:G87" si="14">SUM(D82:F82)</f>
        <v>0</v>
      </c>
      <c r="H82" s="33"/>
    </row>
    <row r="83" spans="1:9" ht="12.75">
      <c r="A83" s="15" t="s">
        <v>17</v>
      </c>
      <c r="B83" s="181" t="s">
        <v>0</v>
      </c>
      <c r="C83" s="182"/>
      <c r="D83" s="142"/>
      <c r="E83" s="142"/>
      <c r="F83" s="142"/>
      <c r="G83" s="140">
        <f t="shared" si="14"/>
        <v>0</v>
      </c>
      <c r="H83" s="33"/>
    </row>
    <row r="84" spans="1:9" ht="12.75">
      <c r="A84" s="15" t="s">
        <v>18</v>
      </c>
      <c r="B84" s="181" t="s">
        <v>1</v>
      </c>
      <c r="C84" s="182"/>
      <c r="D84" s="142"/>
      <c r="E84" s="142"/>
      <c r="F84" s="142"/>
      <c r="G84" s="140">
        <f t="shared" si="14"/>
        <v>0</v>
      </c>
      <c r="H84" s="33"/>
    </row>
    <row r="85" spans="1:9" ht="12.75">
      <c r="A85" s="15" t="s">
        <v>19</v>
      </c>
      <c r="B85" s="181" t="s">
        <v>2</v>
      </c>
      <c r="C85" s="182"/>
      <c r="D85" s="142"/>
      <c r="E85" s="142"/>
      <c r="F85" s="142"/>
      <c r="G85" s="140">
        <f t="shared" si="14"/>
        <v>0</v>
      </c>
      <c r="H85" s="33"/>
    </row>
    <row r="86" spans="1:9" ht="12.75">
      <c r="A86" s="15" t="s">
        <v>20</v>
      </c>
      <c r="B86" s="181" t="s">
        <v>3</v>
      </c>
      <c r="C86" s="182"/>
      <c r="D86" s="142"/>
      <c r="E86" s="142"/>
      <c r="F86" s="142"/>
      <c r="G86" s="140">
        <f t="shared" si="14"/>
        <v>0</v>
      </c>
      <c r="H86" s="33"/>
    </row>
    <row r="87" spans="1:9" ht="13.5" thickBot="1">
      <c r="A87" s="15" t="s">
        <v>21</v>
      </c>
      <c r="B87" s="181" t="s">
        <v>11</v>
      </c>
      <c r="C87" s="182"/>
      <c r="D87" s="142"/>
      <c r="E87" s="142"/>
      <c r="F87" s="142"/>
      <c r="G87" s="140">
        <f t="shared" si="14"/>
        <v>0</v>
      </c>
      <c r="H87" s="33"/>
    </row>
    <row r="88" spans="1:9" ht="13.5" thickBot="1">
      <c r="A88" s="14">
        <v>41306</v>
      </c>
      <c r="B88" s="187" t="s">
        <v>13</v>
      </c>
      <c r="C88" s="195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>
      <c r="A89" s="16" t="s">
        <v>22</v>
      </c>
      <c r="B89" s="181" t="s">
        <v>8</v>
      </c>
      <c r="C89" s="182"/>
      <c r="D89" s="142"/>
      <c r="E89" s="142"/>
      <c r="F89" s="142"/>
      <c r="G89" s="140">
        <f>SUM(D89:F89)</f>
        <v>0</v>
      </c>
      <c r="H89" s="33"/>
    </row>
    <row r="90" spans="1:9" ht="12.75">
      <c r="A90" s="16" t="s">
        <v>23</v>
      </c>
      <c r="B90" s="181" t="s">
        <v>7</v>
      </c>
      <c r="C90" s="182"/>
      <c r="D90" s="142"/>
      <c r="E90" s="142"/>
      <c r="F90" s="142"/>
      <c r="G90" s="140">
        <f>SUM(D90:F90)</f>
        <v>0</v>
      </c>
      <c r="H90" s="33"/>
    </row>
    <row r="91" spans="1:9" ht="12.75">
      <c r="A91" s="16" t="s">
        <v>24</v>
      </c>
      <c r="B91" s="181" t="s">
        <v>6</v>
      </c>
      <c r="C91" s="182"/>
      <c r="D91" s="142"/>
      <c r="E91" s="142"/>
      <c r="F91" s="142"/>
      <c r="G91" s="140">
        <f>SUM(D91:F91)</f>
        <v>0</v>
      </c>
      <c r="H91" s="33"/>
    </row>
    <row r="93" spans="1:9" ht="15.75">
      <c r="A93" s="2" t="s">
        <v>35</v>
      </c>
      <c r="B93" s="2"/>
      <c r="C93" s="2"/>
    </row>
    <row r="94" spans="1:9" ht="15.75">
      <c r="B94" s="2"/>
    </row>
    <row r="95" spans="1:9" ht="15">
      <c r="A95" s="18" t="s">
        <v>92</v>
      </c>
      <c r="B95" s="18"/>
    </row>
    <row r="96" spans="1:9" ht="15">
      <c r="B96" s="3"/>
      <c r="C96" s="18"/>
    </row>
    <row r="97" spans="1:10" ht="51">
      <c r="A97" s="196" t="s">
        <v>29</v>
      </c>
      <c r="B97" s="197"/>
      <c r="C97" s="167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>
      <c r="A98" s="198" t="s">
        <v>52</v>
      </c>
      <c r="B98" s="201"/>
      <c r="C98" s="202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>
      <c r="A99" s="174" t="s">
        <v>51</v>
      </c>
      <c r="B99" s="201"/>
      <c r="C99" s="202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>
      <c r="A100" s="174" t="s">
        <v>26</v>
      </c>
      <c r="B100" s="201"/>
      <c r="C100" s="202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>
      <c r="A101" s="174" t="s">
        <v>27</v>
      </c>
      <c r="B101" s="201"/>
      <c r="C101" s="202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>
      <c r="A102" s="174" t="s">
        <v>28</v>
      </c>
      <c r="B102" s="201"/>
      <c r="C102" s="202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>
      <c r="A103" s="198" t="s">
        <v>57</v>
      </c>
      <c r="B103" s="201"/>
      <c r="C103" s="202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>
      <c r="A104" s="198" t="s">
        <v>58</v>
      </c>
      <c r="B104" s="201"/>
      <c r="C104" s="202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>
      <c r="A105" s="174" t="s">
        <v>59</v>
      </c>
      <c r="B105" s="201"/>
      <c r="C105" s="202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>
      <c r="A106" s="174" t="s">
        <v>60</v>
      </c>
      <c r="B106" s="201"/>
      <c r="C106" s="202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>
      <c r="A107" s="174" t="s">
        <v>76</v>
      </c>
      <c r="B107" s="201"/>
      <c r="C107" s="202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>
      <c r="A108" s="174" t="s">
        <v>64</v>
      </c>
      <c r="B108" s="201"/>
      <c r="C108" s="202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>
      <c r="A109" s="198" t="s">
        <v>56</v>
      </c>
      <c r="B109" s="201"/>
      <c r="C109" s="202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ht="12.75">
      <c r="A110" s="174" t="s">
        <v>67</v>
      </c>
      <c r="B110" s="201"/>
      <c r="C110" s="202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>
      <c r="A111" s="174" t="s">
        <v>68</v>
      </c>
      <c r="B111" s="201"/>
      <c r="C111" s="202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>
      <c r="A112" s="174" t="s">
        <v>69</v>
      </c>
      <c r="B112" s="201"/>
      <c r="C112" s="202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>
      <c r="A113" s="174" t="s">
        <v>70</v>
      </c>
      <c r="B113" s="201"/>
      <c r="C113" s="202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>
      <c r="A114" s="174" t="s">
        <v>71</v>
      </c>
      <c r="B114" s="201"/>
      <c r="C114" s="202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>
      <c r="A115" s="174" t="s">
        <v>72</v>
      </c>
      <c r="B115" s="201"/>
      <c r="C115" s="202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>
      <c r="A116" s="198" t="s">
        <v>61</v>
      </c>
      <c r="B116" s="201"/>
      <c r="C116" s="202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ht="12.75">
      <c r="A117" s="174" t="s">
        <v>63</v>
      </c>
      <c r="B117" s="201"/>
      <c r="C117" s="202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>
      <c r="A118" s="198" t="s">
        <v>62</v>
      </c>
      <c r="B118" s="201"/>
      <c r="C118" s="202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ht="12.75">
      <c r="A119" s="174" t="s">
        <v>73</v>
      </c>
      <c r="B119" s="201"/>
      <c r="C119" s="202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>
      <c r="A120" s="174" t="s">
        <v>140</v>
      </c>
      <c r="B120" s="201"/>
      <c r="C120" s="202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>
      <c r="A121" s="174" t="s">
        <v>74</v>
      </c>
      <c r="B121" s="201"/>
      <c r="C121" s="202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>
      <c r="A122" s="174" t="s">
        <v>75</v>
      </c>
      <c r="B122" s="201"/>
      <c r="C122" s="202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>
      <c r="A123" s="198" t="s">
        <v>66</v>
      </c>
      <c r="B123" s="201"/>
      <c r="C123" s="202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3.5" thickBot="1">
      <c r="A124" s="59" t="s">
        <v>55</v>
      </c>
      <c r="B124" s="53"/>
      <c r="C124" s="162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3.5" thickBot="1">
      <c r="A125" s="203" t="s">
        <v>122</v>
      </c>
      <c r="B125" s="204"/>
      <c r="C125" s="205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2.75">
      <c r="B126" s="3"/>
    </row>
    <row r="127" spans="1:10" ht="15">
      <c r="A127" s="18" t="s">
        <v>37</v>
      </c>
      <c r="B127" s="18"/>
      <c r="D127" s="18"/>
    </row>
    <row r="128" spans="1:10" ht="12.75">
      <c r="B128" s="3"/>
      <c r="C128" s="4"/>
      <c r="D128" s="4"/>
    </row>
    <row r="129" spans="1:10" ht="51">
      <c r="A129" s="196" t="s">
        <v>53</v>
      </c>
      <c r="B129" s="197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>
      <c r="A130" s="174" t="s">
        <v>38</v>
      </c>
      <c r="B130" s="201"/>
      <c r="C130" s="202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>
      <c r="A131" s="174" t="s">
        <v>36</v>
      </c>
      <c r="B131" s="201"/>
      <c r="C131" s="202"/>
      <c r="D131" s="124">
        <f t="shared" ref="D131:D136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>
      <c r="A132" s="174" t="s">
        <v>54</v>
      </c>
      <c r="B132" s="201"/>
      <c r="C132" s="202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>
      <c r="A133" s="174" t="s">
        <v>31</v>
      </c>
      <c r="B133" s="201"/>
      <c r="C133" s="202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>
      <c r="A134" s="174" t="s">
        <v>40</v>
      </c>
      <c r="B134" s="201"/>
      <c r="C134" s="202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>
      <c r="A135" s="174" t="s">
        <v>30</v>
      </c>
      <c r="B135" s="201"/>
      <c r="C135" s="202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>
      <c r="A136" s="174" t="s">
        <v>32</v>
      </c>
      <c r="B136" s="201"/>
      <c r="C136" s="202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>
      <c r="A137" s="174" t="s">
        <v>39</v>
      </c>
      <c r="B137" s="201"/>
      <c r="C137" s="202"/>
      <c r="D137" s="124">
        <f>SUM(E137:H137)</f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>
      <c r="A138" s="198" t="s">
        <v>111</v>
      </c>
      <c r="B138" s="206"/>
      <c r="C138" s="207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t="13.5" hidden="1" thickBot="1">
      <c r="A139" s="64" t="s">
        <v>121</v>
      </c>
      <c r="B139" s="64"/>
      <c r="C139" s="65"/>
      <c r="D139" s="126">
        <f>SUM(E139:H139)</f>
        <v>0</v>
      </c>
      <c r="E139" s="127">
        <f t="shared" ref="E139:H139" si="27">IF(E138&lt;=$C$142*E125,E125*$C$142-E138,0)</f>
        <v>0</v>
      </c>
      <c r="F139" s="127">
        <f t="shared" si="27"/>
        <v>0</v>
      </c>
      <c r="G139" s="127">
        <f t="shared" si="27"/>
        <v>0</v>
      </c>
      <c r="H139" s="127">
        <f t="shared" si="27"/>
        <v>0</v>
      </c>
      <c r="I139" s="143"/>
      <c r="J139" s="40">
        <f>SUM(E139:G139)</f>
        <v>0</v>
      </c>
    </row>
    <row r="140" spans="1:10" ht="28.5" customHeight="1" thickBot="1">
      <c r="A140" s="217" t="s">
        <v>132</v>
      </c>
      <c r="B140" s="212"/>
      <c r="C140" s="213"/>
      <c r="D140" s="157">
        <f>SUM(D138:D139)</f>
        <v>0</v>
      </c>
      <c r="E140" s="158">
        <f t="shared" ref="E140:H140" si="28">SUM(E138:E139)</f>
        <v>0</v>
      </c>
      <c r="F140" s="158">
        <f t="shared" si="28"/>
        <v>0</v>
      </c>
      <c r="G140" s="158">
        <f t="shared" si="28"/>
        <v>0</v>
      </c>
      <c r="H140" s="159">
        <f t="shared" si="28"/>
        <v>0</v>
      </c>
      <c r="I140" s="143"/>
      <c r="J140" s="134">
        <f>SUM(E140:H140)</f>
        <v>0</v>
      </c>
    </row>
    <row r="141" spans="1:10" ht="13.5" customHeight="1" thickBot="1">
      <c r="A141" s="211" t="s">
        <v>120</v>
      </c>
      <c r="B141" s="212"/>
      <c r="C141" s="213"/>
      <c r="D141" s="131">
        <f>SUM(D125-D140)</f>
        <v>0</v>
      </c>
      <c r="E141" s="132">
        <f t="shared" ref="E141:H141" si="29">SUM(E125-E140)</f>
        <v>0</v>
      </c>
      <c r="F141" s="132">
        <f t="shared" si="29"/>
        <v>0</v>
      </c>
      <c r="G141" s="132">
        <f t="shared" si="29"/>
        <v>0</v>
      </c>
      <c r="H141" s="133">
        <f t="shared" si="29"/>
        <v>0</v>
      </c>
      <c r="I141" s="143"/>
      <c r="J141" s="134">
        <f>SUM(E141:H141)</f>
        <v>0</v>
      </c>
    </row>
    <row r="142" spans="1:10" ht="39.75" customHeight="1">
      <c r="A142" s="214" t="s">
        <v>110</v>
      </c>
      <c r="B142" s="215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>
      <c r="A143" s="32"/>
      <c r="B143" s="123"/>
      <c r="C143" s="31"/>
      <c r="E143" s="34"/>
      <c r="F143" s="34"/>
      <c r="G143" s="34"/>
      <c r="H143" s="34"/>
      <c r="I143" s="32"/>
      <c r="J143" s="32"/>
    </row>
    <row r="144" spans="1:10" s="29" customFormat="1" ht="12.75">
      <c r="A144" s="168" t="s">
        <v>144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  <c r="I145" s="32"/>
    </row>
    <row r="146" spans="1:9" ht="12.75">
      <c r="B146" s="3"/>
    </row>
    <row r="147" spans="1:9" ht="12.75">
      <c r="A147" s="20" t="s">
        <v>85</v>
      </c>
      <c r="B147" s="20"/>
    </row>
    <row r="148" spans="1:9" ht="12.75">
      <c r="B148" s="3"/>
    </row>
    <row r="149" spans="1:9" ht="12.75">
      <c r="B149" s="3"/>
    </row>
    <row r="150" spans="1:9" ht="12.75" hidden="1">
      <c r="B150" s="28"/>
    </row>
    <row r="151" spans="1:9" hidden="1">
      <c r="B151" s="27">
        <v>0</v>
      </c>
    </row>
    <row r="152" spans="1:9" hidden="1">
      <c r="B152" s="27">
        <v>0.05</v>
      </c>
    </row>
    <row r="153" spans="1:9" hidden="1">
      <c r="B153" s="27">
        <v>0.15</v>
      </c>
    </row>
    <row r="154" spans="1:9" hidden="1"/>
  </sheetData>
  <sheetProtection sheet="1" objects="1" scenarios="1"/>
  <mergeCells count="139"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C10:F10"/>
    <mergeCell ref="C11:F11"/>
    <mergeCell ref="C12:F12"/>
    <mergeCell ref="C5:F5"/>
    <mergeCell ref="C6:F6"/>
    <mergeCell ref="C7:F7"/>
    <mergeCell ref="C8:F8"/>
    <mergeCell ref="C9:F9"/>
    <mergeCell ref="C15:F15"/>
  </mergeCell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11 a - Údaje o sociální službě</oddHeader>
  </headerFooter>
  <rowBreaks count="1" manualBreakCount="1">
    <brk id="92" max="9" man="1"/>
  </rowBreaks>
  <ignoredErrors>
    <ignoredError sqref="G43 G58 G7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4"/>
  <sheetViews>
    <sheetView view="pageBreakPreview" topLeftCell="A130" zoomScale="60" zoomScaleNormal="80" workbookViewId="0">
      <selection activeCell="E145" sqref="E145"/>
    </sheetView>
  </sheetViews>
  <sheetFormatPr defaultColWidth="9.140625" defaultRowHeight="14.25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>
      <c r="A1" s="160"/>
      <c r="B1" s="160"/>
    </row>
    <row r="3" spans="1:6" ht="15.75">
      <c r="A3" s="60" t="s">
        <v>47</v>
      </c>
      <c r="B3" s="60"/>
      <c r="C3" s="60"/>
    </row>
    <row r="4" spans="1:6" ht="8.25" customHeight="1"/>
    <row r="5" spans="1:6" s="24" customFormat="1" ht="30" customHeight="1">
      <c r="A5" s="164" t="s">
        <v>42</v>
      </c>
      <c r="B5" s="218"/>
      <c r="C5" s="179"/>
      <c r="D5" s="179"/>
      <c r="E5" s="180"/>
      <c r="F5" s="180"/>
    </row>
    <row r="6" spans="1:6" s="24" customFormat="1" ht="30" customHeight="1">
      <c r="A6" s="164" t="s">
        <v>46</v>
      </c>
      <c r="B6" s="218"/>
      <c r="C6" s="179"/>
      <c r="D6" s="179"/>
      <c r="E6" s="180"/>
      <c r="F6" s="180"/>
    </row>
    <row r="7" spans="1:6" s="24" customFormat="1" ht="30" customHeight="1">
      <c r="A7" s="164" t="s">
        <v>43</v>
      </c>
      <c r="B7" s="218"/>
      <c r="C7" s="179"/>
      <c r="D7" s="179"/>
      <c r="E7" s="180"/>
      <c r="F7" s="180"/>
    </row>
    <row r="8" spans="1:6" s="24" customFormat="1" ht="30" customHeight="1">
      <c r="A8" s="164" t="s">
        <v>50</v>
      </c>
      <c r="B8" s="218"/>
      <c r="C8" s="179"/>
      <c r="D8" s="179"/>
      <c r="E8" s="180"/>
      <c r="F8" s="180"/>
    </row>
    <row r="9" spans="1:6" s="24" customFormat="1" ht="30" customHeight="1">
      <c r="A9" s="164" t="s">
        <v>44</v>
      </c>
      <c r="B9" s="218"/>
      <c r="C9" s="179"/>
      <c r="D9" s="179"/>
      <c r="E9" s="180"/>
      <c r="F9" s="180"/>
    </row>
    <row r="10" spans="1:6" s="24" customFormat="1" ht="30" customHeight="1">
      <c r="A10" s="164" t="s">
        <v>45</v>
      </c>
      <c r="B10" s="218"/>
      <c r="C10" s="179"/>
      <c r="D10" s="179"/>
      <c r="E10" s="180"/>
      <c r="F10" s="180"/>
    </row>
    <row r="11" spans="1:6" s="24" customFormat="1" ht="30" customHeight="1">
      <c r="A11" s="164" t="s">
        <v>89</v>
      </c>
      <c r="B11" s="218"/>
      <c r="C11" s="179"/>
      <c r="D11" s="179"/>
      <c r="E11" s="180"/>
      <c r="F11" s="180"/>
    </row>
    <row r="12" spans="1:6" s="24" customFormat="1" ht="30" customHeight="1">
      <c r="A12" s="164" t="s">
        <v>93</v>
      </c>
      <c r="B12" s="218"/>
      <c r="C12" s="179"/>
      <c r="D12" s="179"/>
      <c r="E12" s="180"/>
      <c r="F12" s="180"/>
    </row>
    <row r="13" spans="1:6" s="24" customFormat="1" ht="42.75" customHeight="1">
      <c r="A13" s="164" t="s">
        <v>90</v>
      </c>
      <c r="B13" s="218"/>
      <c r="C13" s="179"/>
      <c r="D13" s="179"/>
      <c r="E13" s="180"/>
      <c r="F13" s="180"/>
    </row>
    <row r="14" spans="1:6" s="24" customFormat="1" ht="30" customHeight="1">
      <c r="A14" s="164" t="s">
        <v>49</v>
      </c>
      <c r="B14" s="218"/>
      <c r="C14" s="177">
        <f>SUM(C15:C18)</f>
        <v>0</v>
      </c>
      <c r="D14" s="177"/>
      <c r="E14" s="178"/>
      <c r="F14" s="178"/>
    </row>
    <row r="15" spans="1:6" s="24" customFormat="1" ht="12.75">
      <c r="A15" s="164" t="s">
        <v>86</v>
      </c>
      <c r="B15" s="218"/>
      <c r="C15" s="179"/>
      <c r="D15" s="179"/>
      <c r="E15" s="180"/>
      <c r="F15" s="180"/>
    </row>
    <row r="16" spans="1:6" s="24" customFormat="1" ht="12.75">
      <c r="A16" s="164" t="s">
        <v>87</v>
      </c>
      <c r="B16" s="218"/>
      <c r="C16" s="179"/>
      <c r="D16" s="179"/>
      <c r="E16" s="180"/>
      <c r="F16" s="180"/>
    </row>
    <row r="17" spans="1:9" s="24" customFormat="1" ht="12.75">
      <c r="A17" s="164" t="s">
        <v>88</v>
      </c>
      <c r="B17" s="218"/>
      <c r="C17" s="179"/>
      <c r="D17" s="179"/>
      <c r="E17" s="180"/>
      <c r="F17" s="180"/>
    </row>
    <row r="18" spans="1:9" s="24" customFormat="1" ht="12.75">
      <c r="A18" s="164" t="s">
        <v>127</v>
      </c>
      <c r="B18" s="218"/>
      <c r="C18" s="179"/>
      <c r="D18" s="179"/>
      <c r="E18" s="180"/>
      <c r="F18" s="180"/>
    </row>
    <row r="19" spans="1:9" s="23" customFormat="1" ht="30" customHeight="1"/>
    <row r="20" spans="1:9" s="23" customFormat="1" ht="30" customHeight="1">
      <c r="A20" s="185" t="s">
        <v>91</v>
      </c>
      <c r="B20" s="186"/>
      <c r="C20" s="186"/>
      <c r="D20" s="186"/>
      <c r="E20" s="186"/>
      <c r="F20" s="186"/>
    </row>
    <row r="21" spans="1:9" s="23" customFormat="1" ht="19.5" customHeight="1">
      <c r="B21" s="25"/>
    </row>
    <row r="22" spans="1:9" s="24" customFormat="1" ht="57" customHeight="1">
      <c r="A22" s="193" t="s">
        <v>41</v>
      </c>
      <c r="B22" s="193"/>
      <c r="C22" s="191" t="s">
        <v>136</v>
      </c>
      <c r="D22" s="192"/>
      <c r="E22" s="193" t="s">
        <v>137</v>
      </c>
      <c r="F22" s="194"/>
    </row>
    <row r="23" spans="1:9" ht="12.75">
      <c r="A23" s="166" t="s">
        <v>86</v>
      </c>
      <c r="B23" s="167"/>
      <c r="C23" s="189"/>
      <c r="D23" s="190"/>
      <c r="E23" s="189"/>
      <c r="F23" s="190"/>
    </row>
    <row r="24" spans="1:9" ht="12.75">
      <c r="A24" s="166" t="s">
        <v>87</v>
      </c>
      <c r="B24" s="167"/>
      <c r="C24" s="189"/>
      <c r="D24" s="190"/>
      <c r="E24" s="189"/>
      <c r="F24" s="190"/>
    </row>
    <row r="25" spans="1:9" ht="12.75">
      <c r="A25" s="166" t="s">
        <v>88</v>
      </c>
      <c r="B25" s="167"/>
      <c r="C25" s="189"/>
      <c r="D25" s="190"/>
      <c r="E25" s="189"/>
      <c r="F25" s="190"/>
    </row>
    <row r="26" spans="1:9" ht="15" customHeight="1">
      <c r="A26" s="166" t="s">
        <v>127</v>
      </c>
      <c r="B26" s="167"/>
      <c r="C26" s="189"/>
      <c r="D26" s="190"/>
      <c r="E26" s="189"/>
      <c r="F26" s="190"/>
    </row>
    <row r="27" spans="1:9" hidden="1"/>
    <row r="28" spans="1:9" ht="35.25" customHeight="1">
      <c r="A28" s="183" t="s">
        <v>130</v>
      </c>
      <c r="B28" s="184"/>
      <c r="C28" s="184"/>
      <c r="D28" s="184"/>
      <c r="E28" s="184"/>
      <c r="F28" s="184"/>
    </row>
    <row r="31" spans="1:9" ht="15.75">
      <c r="A31" s="60" t="s">
        <v>48</v>
      </c>
      <c r="B31" s="26"/>
      <c r="G31" s="5"/>
      <c r="H31" s="5"/>
    </row>
    <row r="32" spans="1:9" ht="15">
      <c r="B32" s="17"/>
      <c r="C32" s="1"/>
      <c r="D32" s="1"/>
      <c r="E32" s="1"/>
      <c r="F32" s="1"/>
      <c r="G32" s="5"/>
      <c r="H32" s="5"/>
      <c r="I32" s="1"/>
    </row>
    <row r="33" spans="1:9" ht="15">
      <c r="A33" s="22" t="s">
        <v>86</v>
      </c>
      <c r="B33" s="22"/>
      <c r="G33" s="5"/>
      <c r="H33" s="5"/>
    </row>
    <row r="34" spans="1:9" ht="24.75" thickBot="1">
      <c r="A34" s="7" t="s">
        <v>15</v>
      </c>
      <c r="B34" s="187" t="s">
        <v>10</v>
      </c>
      <c r="C34" s="188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>
      <c r="A35" s="12">
        <v>1</v>
      </c>
      <c r="B35" s="187" t="s">
        <v>14</v>
      </c>
      <c r="C35" s="188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3.5" thickBot="1">
      <c r="A36" s="14">
        <v>41275</v>
      </c>
      <c r="B36" s="187" t="s">
        <v>12</v>
      </c>
      <c r="C36" s="188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ht="12.75">
      <c r="A37" s="15" t="s">
        <v>16</v>
      </c>
      <c r="B37" s="181" t="s">
        <v>34</v>
      </c>
      <c r="C37" s="182"/>
      <c r="D37" s="142"/>
      <c r="E37" s="142"/>
      <c r="F37" s="142"/>
      <c r="G37" s="140">
        <f t="shared" ref="G37:G42" si="2">SUM(D37:F37)</f>
        <v>0</v>
      </c>
      <c r="H37" s="33"/>
    </row>
    <row r="38" spans="1:9" ht="12.75">
      <c r="A38" s="15" t="s">
        <v>17</v>
      </c>
      <c r="B38" s="181" t="s">
        <v>0</v>
      </c>
      <c r="C38" s="182"/>
      <c r="D38" s="142"/>
      <c r="E38" s="142"/>
      <c r="F38" s="142"/>
      <c r="G38" s="140">
        <f t="shared" si="2"/>
        <v>0</v>
      </c>
      <c r="H38" s="33"/>
    </row>
    <row r="39" spans="1:9" ht="12.75">
      <c r="A39" s="15" t="s">
        <v>18</v>
      </c>
      <c r="B39" s="181" t="s">
        <v>1</v>
      </c>
      <c r="C39" s="182"/>
      <c r="D39" s="142"/>
      <c r="E39" s="142"/>
      <c r="F39" s="142"/>
      <c r="G39" s="140">
        <f t="shared" si="2"/>
        <v>0</v>
      </c>
      <c r="H39" s="33"/>
    </row>
    <row r="40" spans="1:9" ht="12.75">
      <c r="A40" s="15" t="s">
        <v>19</v>
      </c>
      <c r="B40" s="181" t="s">
        <v>2</v>
      </c>
      <c r="C40" s="182"/>
      <c r="D40" s="142"/>
      <c r="E40" s="142"/>
      <c r="F40" s="142"/>
      <c r="G40" s="140">
        <f t="shared" si="2"/>
        <v>0</v>
      </c>
      <c r="H40" s="33"/>
    </row>
    <row r="41" spans="1:9" ht="12.75">
      <c r="A41" s="15" t="s">
        <v>20</v>
      </c>
      <c r="B41" s="181" t="s">
        <v>3</v>
      </c>
      <c r="C41" s="182"/>
      <c r="D41" s="142"/>
      <c r="E41" s="142"/>
      <c r="F41" s="142"/>
      <c r="G41" s="140">
        <f t="shared" si="2"/>
        <v>0</v>
      </c>
      <c r="H41" s="33"/>
    </row>
    <row r="42" spans="1:9" ht="13.5" thickBot="1">
      <c r="A42" s="15" t="s">
        <v>21</v>
      </c>
      <c r="B42" s="181" t="s">
        <v>11</v>
      </c>
      <c r="C42" s="182"/>
      <c r="D42" s="142"/>
      <c r="E42" s="142"/>
      <c r="F42" s="142"/>
      <c r="G42" s="140">
        <f t="shared" si="2"/>
        <v>0</v>
      </c>
      <c r="H42" s="33"/>
    </row>
    <row r="43" spans="1:9" ht="13.5" thickBot="1">
      <c r="A43" s="14">
        <v>41306</v>
      </c>
      <c r="B43" s="187" t="s">
        <v>13</v>
      </c>
      <c r="C43" s="195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ht="12.75">
      <c r="A44" s="16" t="s">
        <v>22</v>
      </c>
      <c r="B44" s="181" t="s">
        <v>8</v>
      </c>
      <c r="C44" s="182"/>
      <c r="D44" s="142"/>
      <c r="E44" s="142"/>
      <c r="F44" s="142"/>
      <c r="G44" s="140">
        <f>SUM(D44:F44)</f>
        <v>0</v>
      </c>
      <c r="H44" s="33"/>
    </row>
    <row r="45" spans="1:9" ht="12.75">
      <c r="A45" s="16" t="s">
        <v>23</v>
      </c>
      <c r="B45" s="181" t="s">
        <v>7</v>
      </c>
      <c r="C45" s="182"/>
      <c r="D45" s="142"/>
      <c r="E45" s="142"/>
      <c r="F45" s="142"/>
      <c r="G45" s="140">
        <f>SUM(D45:F45)</f>
        <v>0</v>
      </c>
      <c r="H45" s="33"/>
    </row>
    <row r="46" spans="1:9" ht="12.75">
      <c r="A46" s="16" t="s">
        <v>24</v>
      </c>
      <c r="B46" s="181" t="s">
        <v>6</v>
      </c>
      <c r="C46" s="182"/>
      <c r="D46" s="142"/>
      <c r="E46" s="142"/>
      <c r="F46" s="142"/>
      <c r="G46" s="140">
        <f>SUM(D46:F46)</f>
        <v>0</v>
      </c>
      <c r="H46" s="33"/>
    </row>
    <row r="47" spans="1:9" ht="15">
      <c r="B47" s="6"/>
      <c r="G47" s="5"/>
      <c r="H47" s="63"/>
    </row>
    <row r="48" spans="1:9" ht="15">
      <c r="A48" s="21" t="s">
        <v>87</v>
      </c>
      <c r="B48" s="21"/>
      <c r="G48" s="5"/>
      <c r="H48" s="63"/>
    </row>
    <row r="49" spans="1:9" ht="24.75" thickBot="1">
      <c r="A49" s="7" t="s">
        <v>15</v>
      </c>
      <c r="B49" s="187" t="s">
        <v>10</v>
      </c>
      <c r="C49" s="188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>
      <c r="A50" s="12">
        <v>1</v>
      </c>
      <c r="B50" s="187" t="s">
        <v>14</v>
      </c>
      <c r="C50" s="188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>
      <c r="A51" s="14">
        <v>41275</v>
      </c>
      <c r="B51" s="187" t="s">
        <v>12</v>
      </c>
      <c r="C51" s="188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>
      <c r="A52" s="15" t="s">
        <v>16</v>
      </c>
      <c r="B52" s="181" t="s">
        <v>34</v>
      </c>
      <c r="C52" s="182"/>
      <c r="D52" s="142"/>
      <c r="E52" s="142"/>
      <c r="F52" s="142"/>
      <c r="G52" s="140">
        <f t="shared" ref="G52:G57" si="6">SUM(D52:F52)</f>
        <v>0</v>
      </c>
      <c r="H52" s="33"/>
    </row>
    <row r="53" spans="1:9" ht="12.75">
      <c r="A53" s="15" t="s">
        <v>17</v>
      </c>
      <c r="B53" s="181" t="s">
        <v>0</v>
      </c>
      <c r="C53" s="182"/>
      <c r="D53" s="142"/>
      <c r="E53" s="142"/>
      <c r="F53" s="142"/>
      <c r="G53" s="140">
        <f t="shared" si="6"/>
        <v>0</v>
      </c>
      <c r="H53" s="33"/>
    </row>
    <row r="54" spans="1:9" ht="12.75">
      <c r="A54" s="15" t="s">
        <v>18</v>
      </c>
      <c r="B54" s="181" t="s">
        <v>1</v>
      </c>
      <c r="C54" s="182"/>
      <c r="D54" s="142"/>
      <c r="E54" s="142"/>
      <c r="F54" s="142"/>
      <c r="G54" s="140">
        <f t="shared" si="6"/>
        <v>0</v>
      </c>
      <c r="H54" s="33"/>
    </row>
    <row r="55" spans="1:9" ht="12.75">
      <c r="A55" s="15" t="s">
        <v>19</v>
      </c>
      <c r="B55" s="181" t="s">
        <v>2</v>
      </c>
      <c r="C55" s="182"/>
      <c r="D55" s="142"/>
      <c r="E55" s="142"/>
      <c r="F55" s="142"/>
      <c r="G55" s="140">
        <f t="shared" si="6"/>
        <v>0</v>
      </c>
      <c r="H55" s="33"/>
    </row>
    <row r="56" spans="1:9" ht="12.75">
      <c r="A56" s="15" t="s">
        <v>20</v>
      </c>
      <c r="B56" s="181" t="s">
        <v>3</v>
      </c>
      <c r="C56" s="182"/>
      <c r="D56" s="142"/>
      <c r="E56" s="142"/>
      <c r="F56" s="142"/>
      <c r="G56" s="140">
        <f t="shared" si="6"/>
        <v>0</v>
      </c>
      <c r="H56" s="33"/>
    </row>
    <row r="57" spans="1:9" ht="13.5" thickBot="1">
      <c r="A57" s="15" t="s">
        <v>21</v>
      </c>
      <c r="B57" s="181" t="s">
        <v>11</v>
      </c>
      <c r="C57" s="182"/>
      <c r="D57" s="142"/>
      <c r="E57" s="142"/>
      <c r="F57" s="142"/>
      <c r="G57" s="140">
        <f t="shared" si="6"/>
        <v>0</v>
      </c>
      <c r="H57" s="33"/>
    </row>
    <row r="58" spans="1:9" ht="13.5" thickBot="1">
      <c r="A58" s="14">
        <v>41306</v>
      </c>
      <c r="B58" s="187" t="s">
        <v>13</v>
      </c>
      <c r="C58" s="195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>
      <c r="A59" s="16" t="s">
        <v>22</v>
      </c>
      <c r="B59" s="181" t="s">
        <v>8</v>
      </c>
      <c r="C59" s="182"/>
      <c r="D59" s="142"/>
      <c r="E59" s="142"/>
      <c r="F59" s="142"/>
      <c r="G59" s="140">
        <f>SUM(D59:F59)</f>
        <v>0</v>
      </c>
      <c r="H59" s="33"/>
    </row>
    <row r="60" spans="1:9" ht="12.75">
      <c r="A60" s="16" t="s">
        <v>23</v>
      </c>
      <c r="B60" s="181" t="s">
        <v>7</v>
      </c>
      <c r="C60" s="182"/>
      <c r="D60" s="142"/>
      <c r="E60" s="142"/>
      <c r="F60" s="142"/>
      <c r="G60" s="140">
        <f>SUM(D60:F60)</f>
        <v>0</v>
      </c>
      <c r="H60" s="33"/>
    </row>
    <row r="61" spans="1:9" ht="12.75">
      <c r="A61" s="16" t="s">
        <v>24</v>
      </c>
      <c r="B61" s="181" t="s">
        <v>6</v>
      </c>
      <c r="C61" s="182"/>
      <c r="D61" s="142"/>
      <c r="E61" s="142"/>
      <c r="F61" s="142"/>
      <c r="G61" s="140">
        <f>SUM(D61:F61)</f>
        <v>0</v>
      </c>
      <c r="H61" s="33"/>
    </row>
    <row r="62" spans="1:9" ht="15">
      <c r="B62" s="6"/>
      <c r="G62" s="5"/>
      <c r="H62" s="63"/>
    </row>
    <row r="63" spans="1:9" ht="15">
      <c r="A63" s="21" t="s">
        <v>88</v>
      </c>
      <c r="B63" s="21"/>
      <c r="G63" s="5"/>
      <c r="H63" s="63"/>
    </row>
    <row r="64" spans="1:9" ht="24.75" thickBot="1">
      <c r="A64" s="7" t="s">
        <v>15</v>
      </c>
      <c r="B64" s="187" t="s">
        <v>10</v>
      </c>
      <c r="C64" s="188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>
      <c r="A65" s="12">
        <v>1</v>
      </c>
      <c r="B65" s="187" t="s">
        <v>14</v>
      </c>
      <c r="C65" s="188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>
      <c r="A66" s="14">
        <v>41275</v>
      </c>
      <c r="B66" s="187" t="s">
        <v>12</v>
      </c>
      <c r="C66" s="188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>
      <c r="A67" s="15" t="s">
        <v>16</v>
      </c>
      <c r="B67" s="181" t="s">
        <v>34</v>
      </c>
      <c r="C67" s="182"/>
      <c r="D67" s="142"/>
      <c r="E67" s="142"/>
      <c r="F67" s="142"/>
      <c r="G67" s="140">
        <f t="shared" ref="G67:G72" si="10">SUM(D67:F67)</f>
        <v>0</v>
      </c>
      <c r="H67" s="33"/>
    </row>
    <row r="68" spans="1:9" ht="12.75">
      <c r="A68" s="15" t="s">
        <v>17</v>
      </c>
      <c r="B68" s="181" t="s">
        <v>0</v>
      </c>
      <c r="C68" s="182"/>
      <c r="D68" s="142"/>
      <c r="E68" s="142"/>
      <c r="F68" s="142"/>
      <c r="G68" s="140">
        <f t="shared" si="10"/>
        <v>0</v>
      </c>
      <c r="H68" s="33"/>
    </row>
    <row r="69" spans="1:9" ht="12.75">
      <c r="A69" s="15" t="s">
        <v>18</v>
      </c>
      <c r="B69" s="181" t="s">
        <v>1</v>
      </c>
      <c r="C69" s="182"/>
      <c r="D69" s="142"/>
      <c r="E69" s="142"/>
      <c r="F69" s="142"/>
      <c r="G69" s="140">
        <f t="shared" si="10"/>
        <v>0</v>
      </c>
      <c r="H69" s="33"/>
    </row>
    <row r="70" spans="1:9" ht="12.75">
      <c r="A70" s="15" t="s">
        <v>19</v>
      </c>
      <c r="B70" s="181" t="s">
        <v>2</v>
      </c>
      <c r="C70" s="182"/>
      <c r="D70" s="142"/>
      <c r="E70" s="142"/>
      <c r="F70" s="142"/>
      <c r="G70" s="140">
        <f t="shared" si="10"/>
        <v>0</v>
      </c>
      <c r="H70" s="33"/>
    </row>
    <row r="71" spans="1:9" ht="12.75">
      <c r="A71" s="15" t="s">
        <v>20</v>
      </c>
      <c r="B71" s="181" t="s">
        <v>3</v>
      </c>
      <c r="C71" s="182"/>
      <c r="D71" s="142"/>
      <c r="E71" s="142"/>
      <c r="F71" s="142"/>
      <c r="G71" s="140">
        <f t="shared" si="10"/>
        <v>0</v>
      </c>
      <c r="H71" s="33"/>
    </row>
    <row r="72" spans="1:9" ht="13.5" thickBot="1">
      <c r="A72" s="15" t="s">
        <v>21</v>
      </c>
      <c r="B72" s="181" t="s">
        <v>11</v>
      </c>
      <c r="C72" s="182"/>
      <c r="D72" s="142"/>
      <c r="E72" s="142"/>
      <c r="F72" s="142"/>
      <c r="G72" s="140">
        <f t="shared" si="10"/>
        <v>0</v>
      </c>
      <c r="H72" s="33"/>
    </row>
    <row r="73" spans="1:9" ht="13.5" thickBot="1">
      <c r="A73" s="14">
        <v>41306</v>
      </c>
      <c r="B73" s="187" t="s">
        <v>13</v>
      </c>
      <c r="C73" s="195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>
      <c r="A74" s="16" t="s">
        <v>22</v>
      </c>
      <c r="B74" s="181" t="s">
        <v>8</v>
      </c>
      <c r="C74" s="182"/>
      <c r="D74" s="142"/>
      <c r="E74" s="142"/>
      <c r="F74" s="142"/>
      <c r="G74" s="140">
        <f>SUM(D74:F74)</f>
        <v>0</v>
      </c>
      <c r="H74" s="33"/>
    </row>
    <row r="75" spans="1:9" ht="12.75">
      <c r="A75" s="16" t="s">
        <v>23</v>
      </c>
      <c r="B75" s="181" t="s">
        <v>7</v>
      </c>
      <c r="C75" s="182"/>
      <c r="D75" s="142"/>
      <c r="E75" s="142"/>
      <c r="F75" s="142"/>
      <c r="G75" s="140">
        <f>SUM(D75:F75)</f>
        <v>0</v>
      </c>
      <c r="H75" s="33"/>
    </row>
    <row r="76" spans="1:9" ht="12.75">
      <c r="A76" s="16" t="s">
        <v>24</v>
      </c>
      <c r="B76" s="181" t="s">
        <v>6</v>
      </c>
      <c r="C76" s="182"/>
      <c r="D76" s="142"/>
      <c r="E76" s="142"/>
      <c r="F76" s="142"/>
      <c r="G76" s="140">
        <f>SUM(D76:F76)</f>
        <v>0</v>
      </c>
      <c r="H76" s="33"/>
    </row>
    <row r="77" spans="1:9" ht="15">
      <c r="B77" s="6"/>
      <c r="G77" s="5"/>
      <c r="H77" s="63"/>
    </row>
    <row r="78" spans="1:9" ht="15">
      <c r="A78" s="21" t="s">
        <v>127</v>
      </c>
      <c r="B78" s="21"/>
      <c r="G78" s="5"/>
      <c r="H78" s="63"/>
    </row>
    <row r="79" spans="1:9" ht="24.75" thickBot="1">
      <c r="A79" s="7" t="s">
        <v>15</v>
      </c>
      <c r="B79" s="187" t="s">
        <v>10</v>
      </c>
      <c r="C79" s="188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>
      <c r="A80" s="12">
        <v>1</v>
      </c>
      <c r="B80" s="187" t="s">
        <v>14</v>
      </c>
      <c r="C80" s="188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>
      <c r="A81" s="14">
        <v>41275</v>
      </c>
      <c r="B81" s="187" t="s">
        <v>12</v>
      </c>
      <c r="C81" s="188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>
      <c r="A82" s="15" t="s">
        <v>16</v>
      </c>
      <c r="B82" s="181" t="s">
        <v>34</v>
      </c>
      <c r="C82" s="182"/>
      <c r="D82" s="142"/>
      <c r="E82" s="142"/>
      <c r="F82" s="142"/>
      <c r="G82" s="140">
        <f t="shared" ref="G82:G87" si="14">SUM(D82:F82)</f>
        <v>0</v>
      </c>
      <c r="H82" s="33"/>
    </row>
    <row r="83" spans="1:9" ht="12.75">
      <c r="A83" s="15" t="s">
        <v>17</v>
      </c>
      <c r="B83" s="181" t="s">
        <v>0</v>
      </c>
      <c r="C83" s="182"/>
      <c r="D83" s="142"/>
      <c r="E83" s="142"/>
      <c r="F83" s="142"/>
      <c r="G83" s="140">
        <f t="shared" si="14"/>
        <v>0</v>
      </c>
      <c r="H83" s="33"/>
    </row>
    <row r="84" spans="1:9" ht="12.75">
      <c r="A84" s="15" t="s">
        <v>18</v>
      </c>
      <c r="B84" s="181" t="s">
        <v>1</v>
      </c>
      <c r="C84" s="182"/>
      <c r="D84" s="142"/>
      <c r="E84" s="142"/>
      <c r="F84" s="142"/>
      <c r="G84" s="140">
        <f t="shared" si="14"/>
        <v>0</v>
      </c>
      <c r="H84" s="33"/>
    </row>
    <row r="85" spans="1:9" ht="12.75">
      <c r="A85" s="15" t="s">
        <v>19</v>
      </c>
      <c r="B85" s="181" t="s">
        <v>2</v>
      </c>
      <c r="C85" s="182"/>
      <c r="D85" s="142"/>
      <c r="E85" s="142"/>
      <c r="F85" s="142"/>
      <c r="G85" s="140">
        <f t="shared" si="14"/>
        <v>0</v>
      </c>
      <c r="H85" s="33"/>
    </row>
    <row r="86" spans="1:9" ht="12.75">
      <c r="A86" s="15" t="s">
        <v>20</v>
      </c>
      <c r="B86" s="181" t="s">
        <v>3</v>
      </c>
      <c r="C86" s="182"/>
      <c r="D86" s="142"/>
      <c r="E86" s="142"/>
      <c r="F86" s="142"/>
      <c r="G86" s="140">
        <f t="shared" si="14"/>
        <v>0</v>
      </c>
      <c r="H86" s="33"/>
    </row>
    <row r="87" spans="1:9" ht="13.5" thickBot="1">
      <c r="A87" s="15" t="s">
        <v>21</v>
      </c>
      <c r="B87" s="181" t="s">
        <v>11</v>
      </c>
      <c r="C87" s="182"/>
      <c r="D87" s="142"/>
      <c r="E87" s="142"/>
      <c r="F87" s="142"/>
      <c r="G87" s="140">
        <f t="shared" si="14"/>
        <v>0</v>
      </c>
      <c r="H87" s="33"/>
    </row>
    <row r="88" spans="1:9" ht="13.5" thickBot="1">
      <c r="A88" s="14">
        <v>41306</v>
      </c>
      <c r="B88" s="187" t="s">
        <v>13</v>
      </c>
      <c r="C88" s="195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>
      <c r="A89" s="16" t="s">
        <v>22</v>
      </c>
      <c r="B89" s="181" t="s">
        <v>8</v>
      </c>
      <c r="C89" s="182"/>
      <c r="D89" s="142"/>
      <c r="E89" s="142"/>
      <c r="F89" s="142"/>
      <c r="G89" s="140">
        <f>SUM(D89:F89)</f>
        <v>0</v>
      </c>
      <c r="H89" s="33"/>
    </row>
    <row r="90" spans="1:9" ht="12.75">
      <c r="A90" s="16" t="s">
        <v>23</v>
      </c>
      <c r="B90" s="181" t="s">
        <v>7</v>
      </c>
      <c r="C90" s="182"/>
      <c r="D90" s="142"/>
      <c r="E90" s="142"/>
      <c r="F90" s="142"/>
      <c r="G90" s="140">
        <f>SUM(D90:F90)</f>
        <v>0</v>
      </c>
      <c r="H90" s="33"/>
    </row>
    <row r="91" spans="1:9" ht="12.75">
      <c r="A91" s="16" t="s">
        <v>24</v>
      </c>
      <c r="B91" s="181" t="s">
        <v>6</v>
      </c>
      <c r="C91" s="182"/>
      <c r="D91" s="142"/>
      <c r="E91" s="142"/>
      <c r="F91" s="142"/>
      <c r="G91" s="140">
        <f>SUM(D91:F91)</f>
        <v>0</v>
      </c>
      <c r="H91" s="33"/>
    </row>
    <row r="93" spans="1:9" ht="15.75">
      <c r="A93" s="2" t="s">
        <v>35</v>
      </c>
      <c r="B93" s="2"/>
      <c r="C93" s="2"/>
    </row>
    <row r="94" spans="1:9" ht="15.75">
      <c r="B94" s="2"/>
    </row>
    <row r="95" spans="1:9" ht="15">
      <c r="A95" s="18" t="s">
        <v>92</v>
      </c>
      <c r="B95" s="18"/>
    </row>
    <row r="96" spans="1:9" ht="15">
      <c r="B96" s="3"/>
      <c r="C96" s="18"/>
    </row>
    <row r="97" spans="1:10" ht="51">
      <c r="A97" s="222" t="s">
        <v>29</v>
      </c>
      <c r="B97" s="223"/>
      <c r="C97" s="224"/>
      <c r="D97" s="119" t="s">
        <v>77</v>
      </c>
      <c r="E97" s="119" t="s">
        <v>78</v>
      </c>
      <c r="F97" s="119" t="s">
        <v>79</v>
      </c>
      <c r="G97" s="119" t="s">
        <v>80</v>
      </c>
      <c r="H97" s="119" t="s">
        <v>128</v>
      </c>
      <c r="I97" s="119" t="s">
        <v>65</v>
      </c>
      <c r="J97" s="119" t="s">
        <v>33</v>
      </c>
    </row>
    <row r="98" spans="1:10" ht="12.75" customHeight="1">
      <c r="A98" s="196" t="s">
        <v>52</v>
      </c>
      <c r="B98" s="197"/>
      <c r="C98" s="167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customHeight="1">
      <c r="A99" s="219" t="s">
        <v>51</v>
      </c>
      <c r="B99" s="220"/>
      <c r="C99" s="221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>
      <c r="A100" s="219" t="s">
        <v>26</v>
      </c>
      <c r="B100" s="220"/>
      <c r="C100" s="221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>
      <c r="A101" s="219" t="s">
        <v>27</v>
      </c>
      <c r="B101" s="220"/>
      <c r="C101" s="221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>
      <c r="A102" s="219" t="s">
        <v>28</v>
      </c>
      <c r="B102" s="220"/>
      <c r="C102" s="221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>
      <c r="A103" s="196" t="s">
        <v>57</v>
      </c>
      <c r="B103" s="197"/>
      <c r="C103" s="167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>
      <c r="A104" s="219" t="s">
        <v>58</v>
      </c>
      <c r="B104" s="220"/>
      <c r="C104" s="221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>
      <c r="A105" s="219" t="s">
        <v>59</v>
      </c>
      <c r="B105" s="220"/>
      <c r="C105" s="221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>
      <c r="A106" s="219" t="s">
        <v>60</v>
      </c>
      <c r="B106" s="220"/>
      <c r="C106" s="221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>
      <c r="A107" s="219" t="s">
        <v>76</v>
      </c>
      <c r="B107" s="220"/>
      <c r="C107" s="221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>
      <c r="A108" s="219" t="s">
        <v>64</v>
      </c>
      <c r="B108" s="220"/>
      <c r="C108" s="221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>
      <c r="A109" s="196" t="s">
        <v>56</v>
      </c>
      <c r="B109" s="197"/>
      <c r="C109" s="167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ht="12.75">
      <c r="A110" s="219" t="s">
        <v>67</v>
      </c>
      <c r="B110" s="220"/>
      <c r="C110" s="221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>
      <c r="A111" s="219" t="s">
        <v>68</v>
      </c>
      <c r="B111" s="220"/>
      <c r="C111" s="221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>
      <c r="A112" s="219" t="s">
        <v>69</v>
      </c>
      <c r="B112" s="220"/>
      <c r="C112" s="221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>
      <c r="A113" s="219" t="s">
        <v>70</v>
      </c>
      <c r="B113" s="220"/>
      <c r="C113" s="221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>
      <c r="A114" s="219" t="s">
        <v>71</v>
      </c>
      <c r="B114" s="220"/>
      <c r="C114" s="221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>
      <c r="A115" s="219" t="s">
        <v>72</v>
      </c>
      <c r="B115" s="220"/>
      <c r="C115" s="221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>
      <c r="A116" s="196" t="s">
        <v>61</v>
      </c>
      <c r="B116" s="197"/>
      <c r="C116" s="167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ht="12.75">
      <c r="A117" s="219" t="s">
        <v>63</v>
      </c>
      <c r="B117" s="220"/>
      <c r="C117" s="221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>
      <c r="A118" s="196" t="s">
        <v>62</v>
      </c>
      <c r="B118" s="197"/>
      <c r="C118" s="167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ht="12.75">
      <c r="A119" s="219" t="s">
        <v>73</v>
      </c>
      <c r="B119" s="220"/>
      <c r="C119" s="221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>
      <c r="A120" s="219" t="s">
        <v>141</v>
      </c>
      <c r="B120" s="220"/>
      <c r="C120" s="221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>
      <c r="A121" s="219" t="s">
        <v>74</v>
      </c>
      <c r="B121" s="220"/>
      <c r="C121" s="221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>
      <c r="A122" s="219" t="s">
        <v>75</v>
      </c>
      <c r="B122" s="220"/>
      <c r="C122" s="221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>
      <c r="A123" s="196" t="s">
        <v>66</v>
      </c>
      <c r="B123" s="197"/>
      <c r="C123" s="167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3.5" thickBot="1">
      <c r="A124" s="225" t="s">
        <v>55</v>
      </c>
      <c r="B124" s="226"/>
      <c r="C124" s="163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3.5" thickBot="1">
      <c r="A125" s="227" t="s">
        <v>122</v>
      </c>
      <c r="B125" s="228"/>
      <c r="C125" s="228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2.75">
      <c r="B126" s="3"/>
    </row>
    <row r="127" spans="1:10" ht="15">
      <c r="A127" s="18" t="s">
        <v>37</v>
      </c>
      <c r="B127" s="18"/>
      <c r="D127" s="18"/>
    </row>
    <row r="128" spans="1:10" ht="12.75">
      <c r="B128" s="3"/>
      <c r="C128" s="4"/>
      <c r="D128" s="4"/>
    </row>
    <row r="129" spans="1:10" ht="51">
      <c r="A129" s="196" t="s">
        <v>53</v>
      </c>
      <c r="B129" s="197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>
      <c r="A130" s="174" t="s">
        <v>38</v>
      </c>
      <c r="B130" s="201"/>
      <c r="C130" s="202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>
      <c r="A131" s="56" t="s">
        <v>36</v>
      </c>
      <c r="B131" s="56"/>
      <c r="C131" s="57"/>
      <c r="D131" s="124">
        <f t="shared" ref="D131:D137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>
      <c r="A132" s="56" t="s">
        <v>54</v>
      </c>
      <c r="B132" s="56"/>
      <c r="C132" s="57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>
      <c r="A133" s="56" t="s">
        <v>31</v>
      </c>
      <c r="B133" s="56"/>
      <c r="C133" s="57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>
      <c r="A134" s="56" t="s">
        <v>40</v>
      </c>
      <c r="B134" s="56"/>
      <c r="C134" s="57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>
      <c r="A135" s="56" t="s">
        <v>30</v>
      </c>
      <c r="B135" s="56"/>
      <c r="C135" s="57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>
      <c r="A136" s="56" t="s">
        <v>32</v>
      </c>
      <c r="B136" s="56"/>
      <c r="C136" s="57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>
      <c r="A137" s="56" t="s">
        <v>39</v>
      </c>
      <c r="B137" s="56"/>
      <c r="C137" s="57"/>
      <c r="D137" s="124">
        <f t="shared" si="25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>
      <c r="A138" s="54" t="s">
        <v>111</v>
      </c>
      <c r="B138" s="54"/>
      <c r="C138" s="55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t="13.5" hidden="1" thickBot="1">
      <c r="A139" s="64" t="s">
        <v>121</v>
      </c>
      <c r="B139" s="64"/>
      <c r="C139" s="65"/>
      <c r="D139" s="126">
        <f>SUM(E139:H139)</f>
        <v>0</v>
      </c>
      <c r="E139" s="127">
        <f>IF(E138&lt;=$C$142*E125,E125*$C$142-E138,0)</f>
        <v>0</v>
      </c>
      <c r="F139" s="127">
        <f>IF(F138&lt;=$C$142*F125,F125*$C$142-F138,0)</f>
        <v>0</v>
      </c>
      <c r="G139" s="127">
        <f>IF(G138&lt;=$C$142*G125,G125*$C$142-G138,0)</f>
        <v>0</v>
      </c>
      <c r="H139" s="127">
        <f>IF(H138&lt;=$C$142*H125,H125*$C$142-H138,0)</f>
        <v>0</v>
      </c>
      <c r="I139" s="143"/>
      <c r="J139" s="40">
        <f>SUM(E139:G139)</f>
        <v>0</v>
      </c>
    </row>
    <row r="140" spans="1:10" ht="27" customHeight="1" thickBot="1">
      <c r="A140" s="208" t="s">
        <v>131</v>
      </c>
      <c r="B140" s="204"/>
      <c r="C140" s="205"/>
      <c r="D140" s="154">
        <f>SUM(D138,D139)</f>
        <v>0</v>
      </c>
      <c r="E140" s="155">
        <f>SUM(E138,E139)</f>
        <v>0</v>
      </c>
      <c r="F140" s="155">
        <f>SUM(F138,F139)</f>
        <v>0</v>
      </c>
      <c r="G140" s="155">
        <f>SUM(G138,G139)</f>
        <v>0</v>
      </c>
      <c r="H140" s="156">
        <f>SUM(H138,H139)</f>
        <v>0</v>
      </c>
      <c r="I140" s="143"/>
      <c r="J140" s="134">
        <f>SUM(E140:H140)</f>
        <v>0</v>
      </c>
    </row>
    <row r="141" spans="1:10" ht="13.5" customHeight="1" thickBot="1">
      <c r="A141" s="211" t="s">
        <v>120</v>
      </c>
      <c r="B141" s="212"/>
      <c r="C141" s="213"/>
      <c r="D141" s="131">
        <f>SUM(D125-D140)</f>
        <v>0</v>
      </c>
      <c r="E141" s="132">
        <f>SUM(E125-E140)</f>
        <v>0</v>
      </c>
      <c r="F141" s="132">
        <f>SUM(F125-F140)</f>
        <v>0</v>
      </c>
      <c r="G141" s="132">
        <f>SUM(G125-G140)</f>
        <v>0</v>
      </c>
      <c r="H141" s="133">
        <f>SUM(H125-H140)</f>
        <v>0</v>
      </c>
      <c r="I141" s="143"/>
      <c r="J141" s="134">
        <f>SUM(E141:H141)</f>
        <v>0</v>
      </c>
    </row>
    <row r="142" spans="1:10" ht="39.75" customHeight="1">
      <c r="A142" s="214" t="s">
        <v>110</v>
      </c>
      <c r="B142" s="215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>
      <c r="A143" s="32"/>
      <c r="B143" s="123"/>
      <c r="C143" s="123"/>
      <c r="E143" s="34"/>
      <c r="F143" s="34"/>
      <c r="G143" s="34"/>
      <c r="H143" s="34"/>
      <c r="I143" s="32"/>
      <c r="J143" s="32"/>
    </row>
    <row r="144" spans="1:10" s="29" customFormat="1" ht="12.75">
      <c r="A144" s="168" t="s">
        <v>143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  <c r="I145" s="32"/>
    </row>
    <row r="146" spans="1:9" ht="12.75">
      <c r="B146" s="3"/>
    </row>
    <row r="147" spans="1:9" ht="12.75">
      <c r="A147" s="20" t="s">
        <v>85</v>
      </c>
      <c r="B147" s="20"/>
    </row>
    <row r="148" spans="1:9" ht="12.75">
      <c r="B148" s="3"/>
    </row>
    <row r="149" spans="1:9" ht="12.75">
      <c r="B149" s="3"/>
    </row>
    <row r="150" spans="1:9" ht="12.75" hidden="1">
      <c r="B150" s="28"/>
    </row>
    <row r="151" spans="1:9" hidden="1">
      <c r="B151" s="27">
        <v>0</v>
      </c>
    </row>
    <row r="152" spans="1:9" hidden="1">
      <c r="B152" s="27">
        <v>0.05</v>
      </c>
    </row>
    <row r="153" spans="1:9" hidden="1">
      <c r="B153" s="27">
        <v>0.15</v>
      </c>
    </row>
    <row r="154" spans="1:9" hidden="1"/>
  </sheetData>
  <sheetProtection sheet="1" objects="1" scenarios="1"/>
  <mergeCells count="132"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</mergeCells>
  <pageMargins left="0.7" right="0.7" top="0.78740157499999996" bottom="0.78740157499999996" header="0.3" footer="0.3"/>
  <pageSetup paperSize="9" scale="29" orientation="portrait" r:id="rId1"/>
  <headerFooter>
    <oddHeader>&amp;L&amp;"Arial,Tučné"&amp;12Příloha č. 11 a - Údaje o sociální službě</oddHeader>
  </headerFooter>
  <ignoredErrors>
    <ignoredError sqref="G58 G73 G88 G4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C15"/>
  <sheetViews>
    <sheetView view="pageBreakPreview" zoomScale="60" zoomScaleNormal="100" workbookViewId="0">
      <selection activeCell="B6" sqref="B6:B7"/>
    </sheetView>
  </sheetViews>
  <sheetFormatPr defaultRowHeight="12.75"/>
  <cols>
    <col min="1" max="1" width="39.28515625" customWidth="1"/>
    <col min="2" max="2" width="16.28515625" customWidth="1"/>
  </cols>
  <sheetData>
    <row r="2" spans="1:3" ht="15">
      <c r="A2" s="18" t="s">
        <v>112</v>
      </c>
      <c r="B2" s="18"/>
      <c r="C2" s="3"/>
    </row>
    <row r="3" spans="1:3">
      <c r="A3" s="3"/>
      <c r="B3" s="4"/>
      <c r="C3" s="3"/>
    </row>
    <row r="4" spans="1:3" ht="29.25" customHeight="1">
      <c r="A4" s="161" t="s">
        <v>145</v>
      </c>
      <c r="B4" s="146">
        <v>0</v>
      </c>
      <c r="C4" s="3"/>
    </row>
    <row r="5" spans="1:3">
      <c r="A5" s="56" t="s">
        <v>113</v>
      </c>
      <c r="B5" s="146">
        <v>0</v>
      </c>
      <c r="C5" s="3"/>
    </row>
    <row r="6" spans="1:3">
      <c r="A6" s="58" t="s">
        <v>114</v>
      </c>
      <c r="B6" s="118">
        <f>B4-B5</f>
        <v>0</v>
      </c>
      <c r="C6" s="3"/>
    </row>
    <row r="7" spans="1:3" ht="14.25" customHeight="1" thickBot="1">
      <c r="A7" s="114" t="s">
        <v>135</v>
      </c>
      <c r="B7" s="115">
        <f>'Sociální služba 1'!C142</f>
        <v>0</v>
      </c>
      <c r="C7" s="30"/>
    </row>
    <row r="8" spans="1:3" ht="13.5" thickBot="1">
      <c r="A8" s="116" t="s">
        <v>123</v>
      </c>
      <c r="B8" s="147">
        <f>(100%-B7)*B6</f>
        <v>0</v>
      </c>
      <c r="C8" s="3"/>
    </row>
    <row r="9" spans="1:3">
      <c r="A9" s="141" t="s">
        <v>124</v>
      </c>
      <c r="B9" s="117">
        <f>B6*B7</f>
        <v>0</v>
      </c>
      <c r="C9" s="3"/>
    </row>
    <row r="10" spans="1:3">
      <c r="A10" s="3"/>
      <c r="B10" s="3"/>
      <c r="C10" s="3"/>
    </row>
    <row r="11" spans="1:3" hidden="1">
      <c r="A11" s="3"/>
      <c r="B11" s="3"/>
      <c r="C11" s="3"/>
    </row>
    <row r="12" spans="1:3" hidden="1">
      <c r="A12" s="35">
        <v>0</v>
      </c>
    </row>
    <row r="13" spans="1:3" hidden="1">
      <c r="A13" s="35">
        <v>0.05</v>
      </c>
    </row>
    <row r="14" spans="1:3" hidden="1">
      <c r="A14" s="35">
        <v>0.15</v>
      </c>
    </row>
    <row r="15" spans="1:3" hidden="1"/>
  </sheetData>
  <sheetProtection sheet="1" objects="1" scenarios="1"/>
  <pageMargins left="0.7" right="0.7" top="0.78740157499999996" bottom="0.78740157499999996" header="0.3" footer="0.3"/>
  <pageSetup paperSize="9" orientation="portrait" r:id="rId1"/>
  <headerFooter>
    <oddHeader>&amp;L&amp;"Arial,Tučné"&amp;12Příloha č. 11 a - Údaje o sociální službě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LY31"/>
  <sheetViews>
    <sheetView view="pageBreakPreview" zoomScale="80" zoomScaleNormal="80" zoomScaleSheetLayoutView="80" workbookViewId="0"/>
  </sheetViews>
  <sheetFormatPr defaultRowHeight="12.75"/>
  <cols>
    <col min="1" max="1" width="37.42578125" customWidth="1"/>
    <col min="2" max="2" width="21.7109375" customWidth="1"/>
    <col min="3" max="5" width="29.28515625" bestFit="1" customWidth="1"/>
    <col min="6" max="6" width="29.42578125" bestFit="1" customWidth="1"/>
    <col min="7" max="7" width="15.85546875" style="36" customWidth="1"/>
    <col min="8" max="8" width="13.28515625" style="36" customWidth="1"/>
    <col min="9" max="337" width="9.140625" style="36"/>
  </cols>
  <sheetData>
    <row r="1" spans="1:337" ht="18">
      <c r="A1" s="66" t="s">
        <v>133</v>
      </c>
    </row>
    <row r="2" spans="1:337" ht="18">
      <c r="A2" s="67" t="s">
        <v>134</v>
      </c>
    </row>
    <row r="3" spans="1:337" s="44" customFormat="1" ht="19.5" thickBot="1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r="4" spans="1:337" s="44" customFormat="1" ht="99" customHeight="1" thickBot="1">
      <c r="A4" s="68" t="s">
        <v>94</v>
      </c>
      <c r="B4" s="69" t="s">
        <v>126</v>
      </c>
      <c r="C4" s="70" t="s">
        <v>115</v>
      </c>
      <c r="D4" s="71" t="s">
        <v>116</v>
      </c>
      <c r="E4" s="71" t="s">
        <v>117</v>
      </c>
      <c r="F4" s="97" t="s">
        <v>139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r="5" spans="1:337" s="44" customFormat="1" ht="18.75">
      <c r="A5" s="72" t="s">
        <v>95</v>
      </c>
      <c r="B5" s="94" t="s">
        <v>109</v>
      </c>
      <c r="C5" s="73"/>
      <c r="D5" s="74"/>
      <c r="E5" s="74"/>
      <c r="F5" s="7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r="6" spans="1:337" s="44" customFormat="1" ht="18.75">
      <c r="A6" s="76" t="s">
        <v>96</v>
      </c>
      <c r="B6" s="94" t="s">
        <v>138</v>
      </c>
      <c r="C6" s="77"/>
      <c r="D6" s="78"/>
      <c r="E6" s="78"/>
      <c r="F6" s="79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r="7" spans="1:337" s="44" customFormat="1" ht="19.5" thickBot="1">
      <c r="A7" s="80" t="s">
        <v>97</v>
      </c>
      <c r="B7" s="95"/>
      <c r="C7" s="81"/>
      <c r="D7" s="82"/>
      <c r="E7" s="82"/>
      <c r="F7" s="83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r="8" spans="1:337" s="44" customFormat="1" ht="19.5" thickBot="1">
      <c r="A8" s="84" t="s">
        <v>98</v>
      </c>
      <c r="B8" s="98">
        <f t="shared" ref="B8:B18" si="0">SUM(C8:F8)</f>
        <v>0</v>
      </c>
      <c r="C8" s="108">
        <f>C11</f>
        <v>0</v>
      </c>
      <c r="D8" s="109">
        <f t="shared" ref="D8:E8" si="1">D11</f>
        <v>0</v>
      </c>
      <c r="E8" s="109">
        <f t="shared" si="1"/>
        <v>0</v>
      </c>
      <c r="F8" s="110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r="9" spans="1:337" s="44" customFormat="1" ht="18.75">
      <c r="A9" s="72" t="s">
        <v>99</v>
      </c>
      <c r="B9" s="99">
        <f t="shared" si="0"/>
        <v>0</v>
      </c>
      <c r="C9" s="108">
        <v>0</v>
      </c>
      <c r="D9" s="109">
        <v>0</v>
      </c>
      <c r="E9" s="109">
        <v>0</v>
      </c>
      <c r="F9" s="110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r="10" spans="1:337" s="44" customFormat="1" ht="19.5" thickBot="1">
      <c r="A10" s="80" t="s">
        <v>100</v>
      </c>
      <c r="B10" s="100">
        <f t="shared" si="0"/>
        <v>0</v>
      </c>
      <c r="C10" s="108">
        <v>0</v>
      </c>
      <c r="D10" s="109">
        <v>0</v>
      </c>
      <c r="E10" s="109">
        <v>0</v>
      </c>
      <c r="F10" s="110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r="11" spans="1:337" s="44" customFormat="1" ht="19.5" thickBot="1">
      <c r="A11" s="85" t="s">
        <v>101</v>
      </c>
      <c r="B11" s="101">
        <f t="shared" si="0"/>
        <v>0</v>
      </c>
      <c r="C11" s="108">
        <f>SUM(C12:C13)</f>
        <v>0</v>
      </c>
      <c r="D11" s="109">
        <f t="shared" ref="D11:F11" si="2">SUM(D12:D13)</f>
        <v>0</v>
      </c>
      <c r="E11" s="109">
        <f t="shared" si="2"/>
        <v>0</v>
      </c>
      <c r="F11" s="110">
        <f t="shared" si="2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r="12" spans="1:337" s="44" customFormat="1" ht="19.5" thickBot="1">
      <c r="A12" s="84" t="s">
        <v>102</v>
      </c>
      <c r="B12" s="98">
        <f t="shared" si="0"/>
        <v>0</v>
      </c>
      <c r="C12" s="108">
        <f>'Sociální služba 1'!D140-'Žádost v ISKP'!C18</f>
        <v>0</v>
      </c>
      <c r="D12" s="109">
        <f>'Sociální služba 2'!D140-'Žádost v ISKP'!D18</f>
        <v>0</v>
      </c>
      <c r="E12" s="109">
        <f>'Sociální služba 3'!D140-'Žádost v ISKP'!E18</f>
        <v>0</v>
      </c>
      <c r="F12" s="110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r="13" spans="1:337" s="44" customFormat="1" ht="18.75">
      <c r="A13" s="72" t="s">
        <v>103</v>
      </c>
      <c r="B13" s="99">
        <f t="shared" si="0"/>
        <v>0</v>
      </c>
      <c r="C13" s="108">
        <f>SUM(C17:C18)</f>
        <v>0</v>
      </c>
      <c r="D13" s="109">
        <f>SUM(D17:D18)</f>
        <v>0</v>
      </c>
      <c r="E13" s="109">
        <f t="shared" ref="E13:F13" si="3">SUM(E17:E18)</f>
        <v>0</v>
      </c>
      <c r="F13" s="110">
        <f t="shared" si="3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r="14" spans="1:337" s="44" customFormat="1" ht="18.75">
      <c r="A14" s="76" t="s">
        <v>104</v>
      </c>
      <c r="B14" s="102">
        <f t="shared" si="0"/>
        <v>0</v>
      </c>
      <c r="C14" s="108">
        <v>0</v>
      </c>
      <c r="D14" s="109">
        <v>0</v>
      </c>
      <c r="E14" s="109">
        <v>0</v>
      </c>
      <c r="F14" s="110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r="15" spans="1:337" s="44" customFormat="1" ht="18.75">
      <c r="A15" s="76" t="s">
        <v>105</v>
      </c>
      <c r="B15" s="102">
        <f t="shared" si="0"/>
        <v>0</v>
      </c>
      <c r="C15" s="108">
        <f>C13*0.85</f>
        <v>0</v>
      </c>
      <c r="D15" s="109">
        <f t="shared" ref="D15:F15" si="4">D13*0.85</f>
        <v>0</v>
      </c>
      <c r="E15" s="109">
        <f t="shared" si="4"/>
        <v>0</v>
      </c>
      <c r="F15" s="110">
        <f t="shared" si="4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r="16" spans="1:337" s="44" customFormat="1" ht="19.5" thickBot="1">
      <c r="A16" s="80" t="s">
        <v>106</v>
      </c>
      <c r="B16" s="100">
        <f t="shared" si="0"/>
        <v>0</v>
      </c>
      <c r="C16" s="108">
        <f>IF(C19=15%,0,C13*0.15)</f>
        <v>0</v>
      </c>
      <c r="D16" s="109">
        <f>IF(D19=15%,0,D13*0.15)</f>
        <v>0</v>
      </c>
      <c r="E16" s="109">
        <f t="shared" ref="E16:F16" si="5">IF(E19=15%,0,E13*0.15)</f>
        <v>0</v>
      </c>
      <c r="F16" s="110">
        <f t="shared" si="5"/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r="17" spans="1:337" s="47" customFormat="1" ht="19.5" thickBot="1">
      <c r="A17" s="86" t="s">
        <v>107</v>
      </c>
      <c r="B17" s="103">
        <f t="shared" si="0"/>
        <v>0</v>
      </c>
      <c r="C17" s="108">
        <f>C21</f>
        <v>0</v>
      </c>
      <c r="D17" s="109">
        <f>D21</f>
        <v>0</v>
      </c>
      <c r="E17" s="109">
        <f>E21</f>
        <v>0</v>
      </c>
      <c r="F17" s="110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r="18" spans="1:337" s="45" customFormat="1" ht="19.5" thickBot="1">
      <c r="A18" s="87" t="s">
        <v>108</v>
      </c>
      <c r="B18" s="104">
        <f t="shared" si="0"/>
        <v>0</v>
      </c>
      <c r="C18" s="108">
        <f>(C17/(100%-C19)*C19)</f>
        <v>0</v>
      </c>
      <c r="D18" s="109">
        <f>(D17/(100%-D19)*D19)</f>
        <v>0</v>
      </c>
      <c r="E18" s="109">
        <f>(E17/(100%-E19)*E19)</f>
        <v>0</v>
      </c>
      <c r="F18" s="110">
        <f>(F17/(100%-F19)*F19)</f>
        <v>0</v>
      </c>
      <c r="G18" s="50"/>
    </row>
    <row r="19" spans="1:337" s="44" customFormat="1" ht="19.5" thickBot="1">
      <c r="A19" s="88" t="s">
        <v>118</v>
      </c>
      <c r="B19" s="96">
        <f>'Sociální služba 1'!C142</f>
        <v>0</v>
      </c>
      <c r="C19" s="111">
        <f>'Sociální služba 1'!C142</f>
        <v>0</v>
      </c>
      <c r="D19" s="112">
        <f>'Sociální služba 1'!C142</f>
        <v>0</v>
      </c>
      <c r="E19" s="112">
        <f>'Sociální služba 1'!C142</f>
        <v>0</v>
      </c>
      <c r="F19" s="113">
        <f>'Sociální služba 1'!C142</f>
        <v>0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r="20" spans="1:337" s="48" customFormat="1" ht="19.5" thickBot="1">
      <c r="A20" s="89"/>
      <c r="B20" s="90"/>
      <c r="C20" s="91"/>
      <c r="D20" s="91"/>
      <c r="E20" s="91"/>
      <c r="F20" s="91"/>
      <c r="G20" s="51"/>
    </row>
    <row r="21" spans="1:337" s="49" customFormat="1" ht="44.25" customHeight="1" thickBot="1">
      <c r="A21" s="92" t="s">
        <v>119</v>
      </c>
      <c r="B21" s="105">
        <f>SUM(C21:E21)</f>
        <v>0</v>
      </c>
      <c r="C21" s="106">
        <f>'Sociální služba 1'!D141</f>
        <v>0</v>
      </c>
      <c r="D21" s="107">
        <f>'Sociální služba 2'!D141</f>
        <v>0</v>
      </c>
      <c r="E21" s="107">
        <f>'Sociální služba 3'!D141</f>
        <v>0</v>
      </c>
      <c r="F21" s="93" t="s">
        <v>125</v>
      </c>
      <c r="G21" s="134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>
      <c r="F22" s="38"/>
    </row>
    <row r="23" spans="1:337" s="36" customFormat="1">
      <c r="A23" s="42"/>
    </row>
    <row r="24" spans="1:337" s="36" customFormat="1"/>
    <row r="25" spans="1:337" s="36" customFormat="1"/>
    <row r="26" spans="1:337" s="36" customFormat="1"/>
    <row r="27" spans="1:337" s="36" customFormat="1">
      <c r="E27" s="43"/>
    </row>
    <row r="28" spans="1:337" s="36" customFormat="1">
      <c r="C28" s="43"/>
      <c r="D28" s="43"/>
      <c r="E28" s="43"/>
      <c r="F28" s="43"/>
    </row>
    <row r="29" spans="1:337" s="36" customFormat="1">
      <c r="C29" s="43"/>
      <c r="D29" s="43"/>
      <c r="E29" s="43"/>
      <c r="F29" s="43"/>
    </row>
    <row r="30" spans="1:337" s="36" customFormat="1"/>
    <row r="31" spans="1:337">
      <c r="E31" s="37"/>
    </row>
  </sheetData>
  <sheetProtection sheet="1" objects="1" scenarios="1"/>
  <pageMargins left="0.7" right="0.7" top="0.78740157499999996" bottom="0.78740157499999996" header="0.3" footer="0.3"/>
  <pageSetup paperSize="9" scale="76" orientation="landscape" r:id="rId1"/>
  <headerFooter>
    <oddHeader>&amp;L&amp;"Arial,Tučné"&amp;12Příloha č. 11 a - Údaje o sociální službě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Sociální služba 1</vt:lpstr>
      <vt:lpstr>Sociální služba 2</vt:lpstr>
      <vt:lpstr>Sociální služba 3</vt:lpstr>
      <vt:lpstr>Další aktivity SOUHRNNĚ</vt:lpstr>
      <vt:lpstr>Žádost v ISKP</vt:lpstr>
      <vt:lpstr>'Sociální služba 1'!Oblast_tisku</vt:lpstr>
      <vt:lpstr>'Sociální služba 2'!Oblast_tisku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Kancelář</cp:lastModifiedBy>
  <cp:lastPrinted>2017-07-17T09:35:18Z</cp:lastPrinted>
  <dcterms:created xsi:type="dcterms:W3CDTF">2013-03-22T19:53:10Z</dcterms:created>
  <dcterms:modified xsi:type="dcterms:W3CDTF">2018-02-01T08:32:36Z</dcterms:modified>
</cp:coreProperties>
</file>